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6" yWindow="612" windowWidth="14868" windowHeight="9348" tabRatio="678" activeTab="2"/>
  </bookViews>
  <sheets>
    <sheet name="Instructions" sheetId="1" r:id="rId1"/>
    <sheet name="Bldg Fee Schedule" sheetId="2" r:id="rId2"/>
    <sheet name="Exhibit B " sheetId="3" r:id="rId3"/>
    <sheet name="Exhibit C" sheetId="4" r:id="rId4"/>
    <sheet name="Rev History" sheetId="5" r:id="rId5"/>
  </sheets>
  <definedNames>
    <definedName name="_xlnm.Print_Area" localSheetId="2">'Exhibit B '!$B$1:$H$47</definedName>
  </definedNames>
  <calcPr fullCalcOnLoad="1"/>
</workbook>
</file>

<file path=xl/sharedStrings.xml><?xml version="1.0" encoding="utf-8"?>
<sst xmlns="http://schemas.openxmlformats.org/spreadsheetml/2006/main" count="225" uniqueCount="187">
  <si>
    <t>Total</t>
  </si>
  <si>
    <t>Notes:</t>
  </si>
  <si>
    <t>New Construction</t>
  </si>
  <si>
    <t>Schedule 1</t>
  </si>
  <si>
    <t>Monuments</t>
  </si>
  <si>
    <t>Entrance Structure</t>
  </si>
  <si>
    <t>Schedule 2</t>
  </si>
  <si>
    <t>Biological Science</t>
  </si>
  <si>
    <t>Cafeteria</t>
  </si>
  <si>
    <t>College Union</t>
  </si>
  <si>
    <t>Health Clinic</t>
  </si>
  <si>
    <t>Museum &amp; Gallery</t>
  </si>
  <si>
    <t>Physical Science</t>
  </si>
  <si>
    <t>Computer Facility</t>
  </si>
  <si>
    <t>Schedule 3</t>
  </si>
  <si>
    <t>Administration</t>
  </si>
  <si>
    <t>Agriculture</t>
  </si>
  <si>
    <t>Art</t>
  </si>
  <si>
    <t>Bookstore</t>
  </si>
  <si>
    <t xml:space="preserve">Central Heating and Cooling Plant </t>
  </si>
  <si>
    <t>Child Care</t>
  </si>
  <si>
    <t>Corporation Yard (shops)</t>
  </si>
  <si>
    <t>Education</t>
  </si>
  <si>
    <t>Engineering</t>
  </si>
  <si>
    <t>Faculty Offices</t>
  </si>
  <si>
    <t>Home Economics</t>
  </si>
  <si>
    <t>Humanities</t>
  </si>
  <si>
    <t>Industrial Arts</t>
  </si>
  <si>
    <t>Language Arts</t>
  </si>
  <si>
    <t>Music</t>
  </si>
  <si>
    <t>Psychology</t>
  </si>
  <si>
    <t>Social Science</t>
  </si>
  <si>
    <t>Aquatic Facility</t>
  </si>
  <si>
    <t>Asbestos Abatement/Alterations</t>
  </si>
  <si>
    <t>Cogeneration Buildings &amp; Equipment</t>
  </si>
  <si>
    <t>Schedule 4</t>
  </si>
  <si>
    <t>Amphitheater</t>
  </si>
  <si>
    <t>Parking Lot</t>
  </si>
  <si>
    <t>Residence/Student Housing</t>
  </si>
  <si>
    <t>Site Development</t>
  </si>
  <si>
    <t>Stadium</t>
  </si>
  <si>
    <t>Schedule 5</t>
  </si>
  <si>
    <t>Corporation Yard (warehouses)</t>
  </si>
  <si>
    <t>Farm Building (simple)</t>
  </si>
  <si>
    <t>Parking Structure</t>
  </si>
  <si>
    <t>Schedule 3 - continued</t>
  </si>
  <si>
    <t>LOG Calculations &amp; Coefficients</t>
  </si>
  <si>
    <t>Header</t>
  </si>
  <si>
    <t xml:space="preserve">This project is classified as a Schedule  </t>
  </si>
  <si>
    <t xml:space="preserve">  Building for purposes of fee calculation.</t>
  </si>
  <si>
    <t>Campus:</t>
  </si>
  <si>
    <t>Construction</t>
  </si>
  <si>
    <t>Building Type</t>
  </si>
  <si>
    <t>Budget</t>
  </si>
  <si>
    <t>TOTAL</t>
  </si>
  <si>
    <t>Bidding</t>
  </si>
  <si>
    <t>at 100%</t>
  </si>
  <si>
    <t>P</t>
  </si>
  <si>
    <t>W</t>
  </si>
  <si>
    <t>C</t>
  </si>
  <si>
    <t>Total PWC</t>
  </si>
  <si>
    <t>Schematics + Design Development</t>
  </si>
  <si>
    <t>Record</t>
  </si>
  <si>
    <t>Design</t>
  </si>
  <si>
    <t>Documents</t>
  </si>
  <si>
    <t>At 100%</t>
  </si>
  <si>
    <t>Fee</t>
  </si>
  <si>
    <t>A/E</t>
  </si>
  <si>
    <t>[Insert]</t>
  </si>
  <si>
    <t>Monthly</t>
  </si>
  <si>
    <t>Drawings</t>
  </si>
  <si>
    <t>Renovation Construction</t>
  </si>
  <si>
    <t>Schematic</t>
  </si>
  <si>
    <t xml:space="preserve">Edit/Insert project information as indicated. </t>
  </si>
  <si>
    <t>[Insert…]</t>
  </si>
  <si>
    <t>Legend:</t>
  </si>
  <si>
    <t>Edit/insert agreement number, project name, and name of service provider in header of worksheet.</t>
  </si>
  <si>
    <t>A/E FEE CALCULATION</t>
  </si>
  <si>
    <t>Fee Summary</t>
  </si>
  <si>
    <t>A/E Fee as a %</t>
  </si>
  <si>
    <r>
      <t xml:space="preserve">A/E FEE PAYMENT SCHEDULE </t>
    </r>
    <r>
      <rPr>
        <b/>
        <i/>
        <vertAlign val="superscript"/>
        <sz val="14"/>
        <rFont val="Times New Roman"/>
        <family val="1"/>
      </rPr>
      <t>(1)</t>
    </r>
  </si>
  <si>
    <t>Total A/E Construction Budget</t>
  </si>
  <si>
    <t>Construction Documents + Bidding</t>
  </si>
  <si>
    <t>Const. Admin. + Rec. Dwgs.</t>
  </si>
  <si>
    <t>Comments</t>
  </si>
  <si>
    <t>Rev Date</t>
  </si>
  <si>
    <t>Replaces previous editions.</t>
  </si>
  <si>
    <t>Numerous wording and format changes throughout. Clarification of deliverables. Revised fee percentages between phases. Revised Exhibits.</t>
  </si>
  <si>
    <t>BUILDING SCHEDULE CLASSIFICATION</t>
  </si>
  <si>
    <t>Bridges</t>
  </si>
  <si>
    <t>Little Theater &amp; Auditorium (&lt;500 seats)</t>
  </si>
  <si>
    <t>Student Recreation Center</t>
  </si>
  <si>
    <t>Utilities/ Infrastructure/ Telecom</t>
  </si>
  <si>
    <t>Physical Education/ Gymnasium/ Dance Studios</t>
  </si>
  <si>
    <t>Library/ Information Resource Center</t>
  </si>
  <si>
    <t>Performing Arts Facility/ Theatre (500+ seats)</t>
  </si>
  <si>
    <t>Business Admin./ Student Business Services</t>
  </si>
  <si>
    <t>Minor changes to Times of Payment in Design Development (V.I);  Added sections in Trustees responsibilities (V11.2 &amp; 3);  Ownership and Reuse of Documents clause revised (IX.1 and 2); Important change to indemnification wording (XIII.2); Clarification changes to A/E insurance coverage and notification requirements (XIII.3). Exhibit revision dates updated.</t>
  </si>
  <si>
    <t>Revise Building Schedule Classification (Exhibit B). Reclassify parking structure, add bridges and performing arts facilities as new line items, delete various planning and study line items, delete various occurrences of  'intentionally omitted' line items. Alphabetize list.</t>
  </si>
  <si>
    <t>Cell D6</t>
  </si>
  <si>
    <t>Formatting is automatic. Do not enter commas or '$' signs.</t>
  </si>
  <si>
    <r>
      <t>A</t>
    </r>
    <r>
      <rPr>
        <sz val="10"/>
        <rFont val="Times New Roman"/>
        <family val="1"/>
      </rPr>
      <t xml:space="preserve"> </t>
    </r>
    <r>
      <rPr>
        <b/>
        <sz val="10"/>
        <color indexed="10"/>
        <rFont val="Times New Roman"/>
        <family val="1"/>
      </rPr>
      <t>data entry cell</t>
    </r>
    <r>
      <rPr>
        <sz val="10"/>
        <rFont val="Times New Roman"/>
        <family val="1"/>
      </rPr>
      <t>. User to enter appropriate information.</t>
    </r>
  </si>
  <si>
    <t>ARCHITECTS/ENGINEER'S BASIC SERVICES</t>
  </si>
  <si>
    <r>
      <t>A calculated cell</t>
    </r>
    <r>
      <rPr>
        <sz val="10"/>
        <rFont val="Times New Roman"/>
        <family val="1"/>
      </rPr>
      <t>. Values generated by formula based on values entered in select data entry cells.</t>
    </r>
  </si>
  <si>
    <t>Exhibits D   Submittal Requirements &amp; Procedure Guide for CSU Capital Projects</t>
  </si>
  <si>
    <t>Other</t>
  </si>
  <si>
    <t>[insert date]</t>
  </si>
  <si>
    <t>Agreement, Agreement renumbered to Arabic eliminating Roman numerals. Design professional E/O liability threshold and implications added (Sections 13.4, 15.2). Notice of systemwide sharing of A/E performance added. Instructions, formatting changes. Exhibit B, formatting changes. B-1 and B-2 designations added. Exhibit C, placeholder dates added. Perimeter event column(s) added/updated to clarify deliverables.</t>
  </si>
  <si>
    <t>Agreement: This is a maintenance release adding and clarifying defined terms and making contract references more consistent throughout. Minor additions and clarifications made to Bid and Record Drawings phases. The various changes are parallel to the language in the CM@Risk agreements not otherwise specific to the CM@Risk process. Exhibits: No Changes. Revision dates changed to conform with this agreement revision.</t>
  </si>
  <si>
    <t>Minor. Add formula at  Exhibit B-2 cell I33 to provide fee summary calculation that agrees with cell I16 and tallies. Update all exhibits with 3/7/07 rev. date.</t>
  </si>
  <si>
    <t>Exhibit B</t>
  </si>
  <si>
    <t>(0,1,2,3,4, or 5)</t>
  </si>
  <si>
    <t>of Construction (3)</t>
  </si>
  <si>
    <t>Project:</t>
  </si>
  <si>
    <t>Date:</t>
  </si>
  <si>
    <t>A/E:</t>
  </si>
  <si>
    <t>Administration (2)</t>
  </si>
  <si>
    <t>BOT</t>
  </si>
  <si>
    <t>Construction complete ([Insert number] days duration)</t>
  </si>
  <si>
    <r>
      <t xml:space="preserve">Enter the single digit building schedule classification that most completely represents the project. </t>
    </r>
    <r>
      <rPr>
        <i/>
        <sz val="10"/>
        <rFont val="Times New Roman"/>
        <family val="1"/>
      </rPr>
      <t>This is either 0, 1, 2, 3, 4, or 5. Enter or leave 0 (zero) for building type where no dollar value is listed.</t>
    </r>
  </si>
  <si>
    <t>Dates</t>
  </si>
  <si>
    <t>This is an informal editorial narrative for general information. This section should not be relied upon to comprehensively identify every change that has occurred between editions.</t>
  </si>
  <si>
    <t>Building Fee Schedule Classification</t>
  </si>
  <si>
    <t>Exhibits E   Architect/Engineer Hourly Rate Schedules Applicable to this Project</t>
  </si>
  <si>
    <t xml:space="preserve">#1)  Fee formula is described at CPDC A/E website: </t>
  </si>
  <si>
    <r>
      <t xml:space="preserve">        </t>
    </r>
    <r>
      <rPr>
        <i/>
        <sz val="10"/>
        <color indexed="12"/>
        <rFont val="Times New Roman"/>
        <family val="1"/>
      </rPr>
      <t>http://www.calstate.edu/cpdc/Suam/Appendices/Appendix_C.shtml</t>
    </r>
  </si>
  <si>
    <t xml:space="preserve">#2)  Construction Administration fee paid in monthly payments </t>
  </si>
  <si>
    <t xml:space="preserve">        equal to the percentage of project's construction completion.</t>
  </si>
  <si>
    <t>#3)  Fee percentage falls logarithmically as project construction costs increases.</t>
  </si>
  <si>
    <t xml:space="preserve">        Fee percentage is a result of the fee calculation. It is not the originator of the fee.</t>
  </si>
  <si>
    <r>
      <t xml:space="preserve">Edit the placeholder value for Building Fee Type. </t>
    </r>
    <r>
      <rPr>
        <i/>
        <sz val="10"/>
        <rFont val="Times New Roman"/>
        <family val="1"/>
      </rPr>
      <t>A value of 1, 2, 3, 4, or 5 must be entered to calculate fees. A entry of zero here will return a 'zero' for fee.</t>
    </r>
  </si>
  <si>
    <t>A/E Agreement issued.</t>
  </si>
  <si>
    <r>
      <t xml:space="preserve">Kick-off design meeting at campus. </t>
    </r>
    <r>
      <rPr>
        <i/>
        <sz val="11"/>
        <rFont val="Times"/>
        <family val="0"/>
      </rPr>
      <t>Project info provided. Project schedule reviewed.</t>
    </r>
  </si>
  <si>
    <t>CEQA process begins. MRB, SRB, and Plan Check SOA's issued.</t>
  </si>
  <si>
    <t>Schematic presentation to CPDC.</t>
  </si>
  <si>
    <t>Authorization to start Preliminary design issued.</t>
  </si>
  <si>
    <t>Preliminary approval. Authorization to start of Construction Document phase issued.</t>
  </si>
  <si>
    <t>50% Preliminary phase submittal.</t>
  </si>
  <si>
    <t>Construction NTP issued.</t>
  </si>
  <si>
    <t>Construction commissioning period begins.</t>
  </si>
  <si>
    <t>Project 'Must Open By' date.</t>
  </si>
  <si>
    <t xml:space="preserve">      Project Architect/Engineer Agreement Revision History</t>
  </si>
  <si>
    <t>-</t>
  </si>
  <si>
    <t xml:space="preserve">    Fee Calculation Information</t>
  </si>
  <si>
    <t xml:space="preserve">          This is a look up table</t>
  </si>
  <si>
    <t xml:space="preserve">          Not necessary to print</t>
  </si>
  <si>
    <t xml:space="preserve">           Fee value to 2 places</t>
  </si>
  <si>
    <t xml:space="preserve">at 25%  </t>
  </si>
  <si>
    <t xml:space="preserve">at 50%  </t>
  </si>
  <si>
    <t xml:space="preserve">at 75%  </t>
  </si>
  <si>
    <t xml:space="preserve">at 100%  </t>
  </si>
  <si>
    <t>MRB and SRB Schematic Phase concurrence letters secured.</t>
  </si>
  <si>
    <t>Construction Documents complete. Plan check submittal begins.</t>
  </si>
  <si>
    <t xml:space="preserve">                  PROJECT DESIGN SCHEDULE</t>
  </si>
  <si>
    <t xml:space="preserve">                                     Exhibit C</t>
  </si>
  <si>
    <t>Cell E14</t>
  </si>
  <si>
    <t>Cell E16</t>
  </si>
  <si>
    <r>
      <t xml:space="preserve">Enter desired dates  (dd/mm/yy). These are the original target dates. </t>
    </r>
    <r>
      <rPr>
        <i/>
        <sz val="10"/>
        <rFont val="Times New Roman"/>
        <family val="1"/>
      </rPr>
      <t>The Agreement describes how these dates shall be further defined and adjusted during the course of the project.</t>
    </r>
  </si>
  <si>
    <r>
      <t xml:space="preserve">Download current Pro Guide edition from CPDC A/E website, </t>
    </r>
    <r>
      <rPr>
        <b/>
        <sz val="10"/>
        <rFont val="Times New Roman"/>
        <family val="1"/>
      </rPr>
      <t xml:space="preserve">This is Exhibit D. </t>
    </r>
    <r>
      <rPr>
        <i/>
        <sz val="10"/>
        <rFont val="Times New Roman"/>
        <family val="1"/>
      </rPr>
      <t>Attach it, along with the completed Agreement, Rider A, and Exhibits A, B, C, and E to complete the Agreement package.</t>
    </r>
  </si>
  <si>
    <r>
      <t xml:space="preserve">Include the Architect's and their Normal Consulting Engineer's hourly rates schedules applicable to the project. </t>
    </r>
    <r>
      <rPr>
        <i/>
        <sz val="10"/>
        <rFont val="Times New Roman"/>
        <family val="1"/>
      </rPr>
      <t>Assemble and label each 'Exhibit E, Page x of y'.</t>
    </r>
  </si>
  <si>
    <t>Preliminary</t>
  </si>
  <si>
    <t>Exhibit C   Project Design Schedule</t>
  </si>
  <si>
    <r>
      <t xml:space="preserve">SCHEDULE OF LUMP SUM FEES for </t>
    </r>
    <r>
      <rPr>
        <b/>
        <u val="single"/>
        <sz val="14"/>
        <rFont val="Times New Roman"/>
        <family val="1"/>
      </rPr>
      <t>DESIGN-BID-AWARD</t>
    </r>
    <r>
      <rPr>
        <b/>
        <sz val="14"/>
        <rFont val="Times New Roman"/>
        <family val="1"/>
      </rPr>
      <t xml:space="preserve"> PROJECTS</t>
    </r>
  </si>
  <si>
    <t>Final plan check approvals secured from all agencies (2.10.4).</t>
  </si>
  <si>
    <t>CPDC Approval to Proceed to Bid secured from CPDC (2.11.1).</t>
  </si>
  <si>
    <t>Notice to Proceed to Bid issued (2.11.1).</t>
  </si>
  <si>
    <t>Advertise to Bid. Bid sets issued (2.11.3).</t>
  </si>
  <si>
    <t>Bids opened (2.11.6).</t>
  </si>
  <si>
    <t>Award of construction contract (2.12.1).</t>
  </si>
  <si>
    <t>Record Documents delivered (2.13).</t>
  </si>
  <si>
    <t xml:space="preserve">Completing the Design-Bid-Award A/E Exhibits </t>
  </si>
  <si>
    <r>
      <t xml:space="preserve">Agreement: Section 2.4.2.1 (bidding) revised to clarify extent of trustee provided items. Section 2.4.3.4, (A/E as-built responsibilities) clarified. Section 2.4.3.6 (construction administration) revised to clarify minimum site visit requirements. Section 9.0 (Ownership) revised to grant use of design </t>
    </r>
    <r>
      <rPr>
        <i/>
        <sz val="10"/>
        <color indexed="55"/>
        <rFont val="Times New Roman"/>
        <family val="1"/>
      </rPr>
      <t>aspects</t>
    </r>
    <r>
      <rPr>
        <sz val="10"/>
        <color indexed="55"/>
        <rFont val="Times New Roman"/>
        <family val="1"/>
      </rPr>
      <t xml:space="preserve"> by A/E on other projects.  Section 13.3.1, 2, and 4  (insurance) 'occurrence'  changed to 'claim'.  Various sections: Correct section reference errata. Exhibits: Exhibit C rewritten into milestone date format. Instructions sheet revised for Exhibit C.</t>
    </r>
  </si>
  <si>
    <t>Cell F14</t>
  </si>
  <si>
    <t>Cell F16</t>
  </si>
  <si>
    <r>
      <t xml:space="preserve">Exhibit B   Schedule of Lump Sum Fees for </t>
    </r>
    <r>
      <rPr>
        <b/>
        <sz val="12"/>
        <color indexed="10"/>
        <rFont val="Times New Roman"/>
        <family val="1"/>
      </rPr>
      <t>Design-Bid-Award</t>
    </r>
    <r>
      <rPr>
        <b/>
        <sz val="12"/>
        <rFont val="Times New Roman"/>
        <family val="1"/>
      </rPr>
      <t xml:space="preserve"> Projects</t>
    </r>
  </si>
  <si>
    <t>Major update. New requirements: BIM, Use of Design Build elements requires specific approval. Deliverables quantities and meetings frequency updated. Reprographics reimbursable as ESA. E&amp;O threshold set at 2% (with discretion) with notice of potential call for reimbursement. Consolidate and reorganize back sections of Rider A into more logical groupings. Update definitions. A/E role during CA redefined as advisory to Trustees. Fee percentages revised to be more front loaded reflecting BIM impact on work flow. Exhibits adjusted to reflect above. Pro Guide update to reflect plan submittal changes, deliverables, delete outdated references (i.e. CAD standards).</t>
  </si>
  <si>
    <r>
      <t xml:space="preserve">Edit the placeholder value for </t>
    </r>
    <r>
      <rPr>
        <b/>
        <sz val="10"/>
        <rFont val="Times New Roman"/>
        <family val="1"/>
      </rPr>
      <t xml:space="preserve">New </t>
    </r>
    <r>
      <rPr>
        <sz val="10"/>
        <rFont val="Times New Roman"/>
        <family val="1"/>
      </rPr>
      <t xml:space="preserve">Construction. Enter 0 (zero) when none. </t>
    </r>
    <r>
      <rPr>
        <i/>
        <sz val="10"/>
        <rFont val="Times New Roman"/>
        <family val="1"/>
      </rPr>
      <t>This value is the Item 5 'Subtotal: Building, Sitework and Escalation" in the 2-7. It includes Item 1 'Total Building', Item 2 'Total Site work' and Item 4 'Escalation'. Enter or leave 0 (zero) if there is no dollar value.</t>
    </r>
  </si>
  <si>
    <r>
      <t xml:space="preserve">Edit the placeholder value for </t>
    </r>
    <r>
      <rPr>
        <b/>
        <sz val="10"/>
        <rFont val="Times New Roman"/>
        <family val="1"/>
      </rPr>
      <t xml:space="preserve">Renovation </t>
    </r>
    <r>
      <rPr>
        <sz val="10"/>
        <rFont val="Times New Roman"/>
        <family val="1"/>
      </rPr>
      <t>Construction. Enter 0 (zero) when none. This value is the Item 5 'Subtotal: Building, Sitework and Escalation' in the 2-7. It includes Item 1 'Total Building', Item 2 'Total Site work' and Item 4 'Escalation'. Enter or leave 0 (zero) if there is no dollar value.</t>
    </r>
  </si>
  <si>
    <t>Maintenance update. Agreement: Section 8, Insurance and Risk Management, changes to accommodate contemporary process and eliminate outdated requirements. 8.4, change to require insurers authorized in rather than licensed by Trustees. 8.5.1, requirement for original endorsements deleted. 8.5.4, requirement to file renewal notices of endorsements deleted. 8.5.5 Duplicate requirement deleted. Requirement to furnish copies of insurance already included in 9.8.2 (Audit). 8.6 Certified mail requirement deleted. Exhibits: Instruction Tab, Instruction text within, the associated name of 'line 5' revised to agree with current 2-7 forms, fee basis and calculated values unchanged. All edition dates updated.</t>
  </si>
  <si>
    <t>Compliance update. Agreement:  Section 4.5 Compensation, Deductions, language to comply with Federal Internal Revenue Code IRB 3402(t) requiring 3% withholding on single payments greater than or equal to $10,000 to payees providing goods and services issued after December 31, 2011</t>
  </si>
  <si>
    <t>Compliance update:  Agreement:  Section 4.5 Compensation, Deductions, language to comply with Federal Internal Review Code IRB 3402(t) is removed.  Agreement dated 4-5-11 is no longer valid, Agreement dated 1-4-11 is reinstated as the current Agreement.</t>
  </si>
  <si>
    <t>Updated Procedure Guide for CSU Capital Projects to include Access Compliance Design Guideline information within the introduction.</t>
  </si>
  <si>
    <t>Section 4.5.2 IRS witholding notice deleted. This requirement no longer applies. Section 8.8 Expected Standard of Care revised to clarify Trustee performance evalations are being made and that those evaluations are not admissions of errors and omissions by the Architect/Engineer. All elements updated to current date.</t>
  </si>
  <si>
    <t>Agreement updated to reflect change in General Counsel as G. Andrew Jones.  All elements updated to current date.</t>
  </si>
  <si>
    <t xml:space="preserve">Language added to provide for signature pages by electronic means to constitute effective execution and delivery of Agreement as copies with original signature. </t>
  </si>
  <si>
    <t>Agreement updated to reflect change in General Counsel as Framroze M. Virjee.  All elements updated to current date.</t>
  </si>
  <si>
    <r>
      <t xml:space="preserve">Agreement updated to reflect CSU Procedure </t>
    </r>
    <r>
      <rPr>
        <b/>
        <sz val="10"/>
        <color indexed="55"/>
        <rFont val="Times New Roman"/>
        <family val="1"/>
      </rPr>
      <t>Manual</t>
    </r>
    <r>
      <rPr>
        <sz val="10"/>
        <color indexed="55"/>
        <rFont val="Times New Roman"/>
        <family val="1"/>
      </rPr>
      <t xml:space="preserve"> for Capital Projects throughout document; Rider A language changed from "initial Project Construction Budget" to "Budgeted Direct Cost of Construction"; Section 1.0:  Renumbered. Added Definitions 1.4, 1.7, &amp; 1.9 ; Section 2.0:  Renumbered. Added 2.8 Architect/Engineer's Design-to Budget (95% - 5%); Section 4.0: Added 4.1.1 A/E fee basis derived from full Budgeted Direct Construction Cost value; Section 8.0:  8.8 language change from 'consider' to 'calculate'.  Edits made throughout document to reflect renumbering.  All elements updated to current date.</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</si>
</sst>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0\ &quot;Calendar Days&quot;"/>
    <numFmt numFmtId="170" formatCode="0.000000000"/>
    <numFmt numFmtId="171" formatCode="&quot;$&quot;#,##0.0000000"/>
    <numFmt numFmtId="172" formatCode="&quot;$&quot;#,##0.00000000"/>
    <numFmt numFmtId="173" formatCode="0.0000%"/>
    <numFmt numFmtId="174" formatCode="0.00000%"/>
    <numFmt numFmtId="175" formatCode="0.00000000%"/>
    <numFmt numFmtId="176" formatCode="0.00000"/>
    <numFmt numFmtId="177" formatCode="&quot;$&quot;#,##0\);\(&quot;$&quot;#,##0\)"/>
    <numFmt numFmtId="178" formatCode="&quot;$&quot;#,##0;\(&quot;$&quot;#,##0\)"/>
    <numFmt numFmtId="179" formatCode="#,##0\ &quot;Days&quot;"/>
    <numFmt numFmtId="180" formatCode="m/d/yy"/>
    <numFmt numFmtId="181" formatCode="mmmm\ d\,\ yyyy"/>
    <numFmt numFmtId="182" formatCode="mm/dd/yy"/>
    <numFmt numFmtId="183" formatCode="[$-409]dddd\,\ mmmm\ dd\,\ yyyy"/>
    <numFmt numFmtId="184" formatCode="[$-409]mmmm\ d\,\ yyyy;@"/>
    <numFmt numFmtId="185" formatCode="mm/dd/yy;@"/>
    <numFmt numFmtId="186" formatCode="#,##0\ &quot;Hr.&quot;"/>
  </numFmts>
  <fonts count="71">
    <font>
      <sz val="12"/>
      <name val="Times New Roman"/>
      <family val="0"/>
    </font>
    <font>
      <b/>
      <sz val="12"/>
      <name val="Times New Roman"/>
      <family val="1"/>
    </font>
    <font>
      <sz val="10"/>
      <name val="Times New Roman"/>
      <family val="1"/>
    </font>
    <font>
      <sz val="9"/>
      <name val="Times New Roman"/>
      <family val="1"/>
    </font>
    <font>
      <b/>
      <sz val="10"/>
      <name val="Times New Roman"/>
      <family val="1"/>
    </font>
    <font>
      <b/>
      <sz val="14"/>
      <name val="Times New Roman"/>
      <family val="1"/>
    </font>
    <font>
      <i/>
      <sz val="10"/>
      <name val="Times New Roman"/>
      <family val="1"/>
    </font>
    <font>
      <sz val="10"/>
      <name val="Geneva"/>
      <family val="0"/>
    </font>
    <font>
      <sz val="12"/>
      <name val="Palatino"/>
      <family val="0"/>
    </font>
    <font>
      <b/>
      <i/>
      <sz val="12"/>
      <name val="Times New Roman"/>
      <family val="1"/>
    </font>
    <font>
      <b/>
      <i/>
      <sz val="14"/>
      <name val="Times New Roman"/>
      <family val="1"/>
    </font>
    <font>
      <b/>
      <sz val="12"/>
      <name val="Palatino"/>
      <family val="0"/>
    </font>
    <font>
      <sz val="10"/>
      <name val="Palatino"/>
      <family val="0"/>
    </font>
    <font>
      <b/>
      <sz val="10"/>
      <name val="Palatino"/>
      <family val="0"/>
    </font>
    <font>
      <b/>
      <i/>
      <sz val="10"/>
      <name val="Times New Roman"/>
      <family val="1"/>
    </font>
    <font>
      <b/>
      <i/>
      <vertAlign val="superscript"/>
      <sz val="14"/>
      <name val="Times New Roman"/>
      <family val="1"/>
    </font>
    <font>
      <b/>
      <sz val="16"/>
      <name val="Times New Roman"/>
      <family val="1"/>
    </font>
    <font>
      <b/>
      <sz val="10"/>
      <color indexed="10"/>
      <name val="Times New Roman"/>
      <family val="1"/>
    </font>
    <font>
      <u val="single"/>
      <sz val="12"/>
      <color indexed="12"/>
      <name val="Times New Roman"/>
      <family val="1"/>
    </font>
    <font>
      <sz val="11"/>
      <name val="Times New Roman"/>
      <family val="1"/>
    </font>
    <font>
      <sz val="11"/>
      <name val="Times"/>
      <family val="0"/>
    </font>
    <font>
      <b/>
      <sz val="11"/>
      <name val="Times"/>
      <family val="0"/>
    </font>
    <font>
      <i/>
      <sz val="11"/>
      <name val="Times New Roman"/>
      <family val="1"/>
    </font>
    <font>
      <u val="single"/>
      <sz val="12"/>
      <color indexed="36"/>
      <name val="Times New Roman"/>
      <family val="1"/>
    </font>
    <font>
      <i/>
      <sz val="10"/>
      <color indexed="12"/>
      <name val="Times New Roman"/>
      <family val="1"/>
    </font>
    <font>
      <i/>
      <sz val="11"/>
      <name val="Times"/>
      <family val="0"/>
    </font>
    <font>
      <i/>
      <sz val="12"/>
      <name val="Times New Roman"/>
      <family val="1"/>
    </font>
    <font>
      <b/>
      <sz val="12"/>
      <color indexed="22"/>
      <name val="Times New Roman"/>
      <family val="1"/>
    </font>
    <font>
      <sz val="12"/>
      <color indexed="22"/>
      <name val="Times New Roman"/>
      <family val="1"/>
    </font>
    <font>
      <sz val="10"/>
      <color indexed="22"/>
      <name val="Times New Roman"/>
      <family val="1"/>
    </font>
    <font>
      <b/>
      <u val="single"/>
      <sz val="14"/>
      <name val="Times New Roman"/>
      <family val="1"/>
    </font>
    <font>
      <b/>
      <sz val="12"/>
      <color indexed="10"/>
      <name val="Times New Roman"/>
      <family val="1"/>
    </font>
    <font>
      <sz val="10"/>
      <color indexed="55"/>
      <name val="Times New Roman"/>
      <family val="1"/>
    </font>
    <font>
      <i/>
      <sz val="10"/>
      <color indexed="55"/>
      <name val="Times New Roman"/>
      <family val="1"/>
    </font>
    <font>
      <b/>
      <sz val="10"/>
      <color indexed="5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3499799966812134"/>
      <name val="Times New Roman"/>
      <family val="1"/>
    </font>
    <font>
      <sz val="10"/>
      <color theme="0" tint="-0.3499799966812134"/>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style="dashed"/>
      <right style="dashed"/>
      <top style="dashed"/>
      <bottom style="dashed"/>
    </border>
    <border>
      <left>
        <color indexed="63"/>
      </left>
      <right style="medium"/>
      <top>
        <color indexed="63"/>
      </top>
      <bottom>
        <color indexed="63"/>
      </bottom>
    </border>
    <border>
      <left>
        <color indexed="63"/>
      </left>
      <right style="medium"/>
      <top>
        <color indexed="63"/>
      </top>
      <bottom style="medium"/>
    </border>
    <border>
      <left style="dashed"/>
      <right style="dashed"/>
      <top>
        <color indexed="63"/>
      </top>
      <bottom style="dashed"/>
    </border>
    <border>
      <left style="dashed"/>
      <right style="medium"/>
      <top style="medium"/>
      <bottom style="dashed"/>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dotted"/>
      <right style="dotted"/>
      <top style="dotted"/>
      <bottom style="dotted"/>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dashed"/>
      <right style="medium"/>
      <top style="dashed"/>
      <bottom style="dashed"/>
    </border>
    <border>
      <left style="dashed"/>
      <right>
        <color indexed="63"/>
      </right>
      <top>
        <color indexed="63"/>
      </top>
      <bottom>
        <color indexed="63"/>
      </bottom>
    </border>
    <border>
      <left style="dashed"/>
      <right style="dashed"/>
      <top style="medium"/>
      <bottom style="dashed"/>
    </border>
    <border>
      <left style="medium"/>
      <right style="dashed"/>
      <top style="medium"/>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7"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3">
    <xf numFmtId="0" fontId="0" fillId="0" borderId="0" xfId="0" applyAlignment="1">
      <alignment/>
    </xf>
    <xf numFmtId="0" fontId="0" fillId="0" borderId="0" xfId="0" applyAlignment="1">
      <alignment wrapText="1"/>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0" fillId="0" borderId="0" xfId="0" applyFill="1" applyBorder="1" applyAlignment="1">
      <alignment/>
    </xf>
    <xf numFmtId="0" fontId="2" fillId="0" borderId="0" xfId="0" applyFont="1" applyAlignment="1">
      <alignment wrapText="1"/>
    </xf>
    <xf numFmtId="0" fontId="0" fillId="0" borderId="0" xfId="0" applyAlignment="1">
      <alignment horizontal="right"/>
    </xf>
    <xf numFmtId="0" fontId="1" fillId="0" borderId="0" xfId="0" applyFont="1" applyAlignment="1">
      <alignment/>
    </xf>
    <xf numFmtId="0" fontId="0" fillId="0" borderId="0" xfId="0" applyFill="1" applyAlignment="1">
      <alignment/>
    </xf>
    <xf numFmtId="0" fontId="0" fillId="0" borderId="0" xfId="0" applyBorder="1" applyAlignment="1">
      <alignment/>
    </xf>
    <xf numFmtId="0" fontId="1" fillId="0" borderId="0" xfId="0" applyFont="1" applyAlignment="1">
      <alignment horizontal="left"/>
    </xf>
    <xf numFmtId="0" fontId="2" fillId="0" borderId="0" xfId="0" applyFont="1" applyAlignment="1">
      <alignment vertical="top" wrapText="1"/>
    </xf>
    <xf numFmtId="0" fontId="2" fillId="0" borderId="0" xfId="0" applyFont="1" applyAlignment="1">
      <alignment vertical="top"/>
    </xf>
    <xf numFmtId="0" fontId="2" fillId="0" borderId="0" xfId="57" applyFont="1" applyBorder="1" applyProtection="1">
      <alignment/>
      <protection hidden="1"/>
    </xf>
    <xf numFmtId="0" fontId="0" fillId="0" borderId="0" xfId="57" applyFont="1" applyFill="1" applyProtection="1">
      <alignment/>
      <protection hidden="1"/>
    </xf>
    <xf numFmtId="0" fontId="0" fillId="0" borderId="0" xfId="57" applyFont="1" applyProtection="1">
      <alignment/>
      <protection hidden="1"/>
    </xf>
    <xf numFmtId="0" fontId="0" fillId="33" borderId="0" xfId="57" applyFont="1" applyFill="1" applyProtection="1">
      <alignment/>
      <protection hidden="1"/>
    </xf>
    <xf numFmtId="0" fontId="0" fillId="0" borderId="0" xfId="57" applyFont="1" applyBorder="1" applyProtection="1">
      <alignment/>
      <protection hidden="1"/>
    </xf>
    <xf numFmtId="0" fontId="8" fillId="0" borderId="0" xfId="57" applyFont="1" applyBorder="1" applyProtection="1">
      <alignment/>
      <protection hidden="1"/>
    </xf>
    <xf numFmtId="0" fontId="8" fillId="0" borderId="0" xfId="57" applyFont="1" applyProtection="1">
      <alignment/>
      <protection hidden="1"/>
    </xf>
    <xf numFmtId="0" fontId="0" fillId="0" borderId="0" xfId="57" applyFont="1" applyFill="1" applyAlignment="1" applyProtection="1">
      <alignment horizontal="centerContinuous"/>
      <protection hidden="1"/>
    </xf>
    <xf numFmtId="0" fontId="0" fillId="0" borderId="0" xfId="57" applyFont="1" applyAlignment="1" applyProtection="1">
      <alignment horizontal="centerContinuous"/>
      <protection hidden="1"/>
    </xf>
    <xf numFmtId="0" fontId="5" fillId="0" borderId="0" xfId="57" applyFont="1" applyFill="1" applyAlignment="1" applyProtection="1">
      <alignment horizontal="center"/>
      <protection hidden="1"/>
    </xf>
    <xf numFmtId="0" fontId="0" fillId="33" borderId="0" xfId="57" applyFont="1" applyFill="1" applyAlignment="1" applyProtection="1">
      <alignment horizontal="centerContinuous"/>
      <protection hidden="1"/>
    </xf>
    <xf numFmtId="0" fontId="1" fillId="0" borderId="0" xfId="57" applyFont="1" applyProtection="1">
      <alignment/>
      <protection hidden="1"/>
    </xf>
    <xf numFmtId="0" fontId="1" fillId="0" borderId="10" xfId="57" applyFont="1" applyFill="1" applyBorder="1" applyProtection="1">
      <alignment/>
      <protection hidden="1"/>
    </xf>
    <xf numFmtId="0" fontId="0" fillId="34" borderId="11" xfId="57" applyFont="1" applyFill="1" applyBorder="1" applyProtection="1">
      <alignment/>
      <protection hidden="1"/>
    </xf>
    <xf numFmtId="0" fontId="1" fillId="0" borderId="12" xfId="57" applyFont="1" applyFill="1" applyBorder="1" applyProtection="1">
      <alignment/>
      <protection hidden="1"/>
    </xf>
    <xf numFmtId="0" fontId="0" fillId="34" borderId="0" xfId="57" applyFont="1" applyFill="1" applyBorder="1" applyProtection="1">
      <alignment/>
      <protection hidden="1"/>
    </xf>
    <xf numFmtId="0" fontId="1" fillId="0" borderId="13" xfId="57" applyFont="1" applyFill="1" applyBorder="1" applyProtection="1">
      <alignment/>
      <protection hidden="1"/>
    </xf>
    <xf numFmtId="0" fontId="0" fillId="34" borderId="14" xfId="57" applyFont="1" applyFill="1" applyBorder="1" applyProtection="1">
      <alignment/>
      <protection hidden="1"/>
    </xf>
    <xf numFmtId="0" fontId="10" fillId="0" borderId="12" xfId="57" applyFont="1" applyFill="1" applyBorder="1" applyProtection="1">
      <alignment/>
      <protection hidden="1"/>
    </xf>
    <xf numFmtId="0" fontId="10" fillId="0" borderId="0" xfId="57" applyFont="1" applyFill="1" applyBorder="1" applyProtection="1">
      <alignment/>
      <protection hidden="1"/>
    </xf>
    <xf numFmtId="0" fontId="11" fillId="0" borderId="0" xfId="57" applyFont="1" applyBorder="1" applyProtection="1">
      <alignment/>
      <protection hidden="1"/>
    </xf>
    <xf numFmtId="0" fontId="11" fillId="0" borderId="0" xfId="57" applyFont="1" applyProtection="1">
      <alignment/>
      <protection hidden="1"/>
    </xf>
    <xf numFmtId="0" fontId="1" fillId="0" borderId="15" xfId="57" applyFont="1" applyFill="1" applyBorder="1" applyProtection="1">
      <alignment/>
      <protection hidden="1"/>
    </xf>
    <xf numFmtId="0" fontId="1" fillId="0" borderId="16" xfId="57" applyFont="1" applyFill="1" applyBorder="1" applyProtection="1">
      <alignment/>
      <protection hidden="1"/>
    </xf>
    <xf numFmtId="0" fontId="4" fillId="0" borderId="0" xfId="57" applyFont="1" applyFill="1" applyBorder="1" applyProtection="1">
      <alignment/>
      <protection hidden="1"/>
    </xf>
    <xf numFmtId="0" fontId="2" fillId="33" borderId="0" xfId="57" applyFont="1" applyFill="1" applyBorder="1" applyAlignment="1" applyProtection="1">
      <alignment horizontal="center"/>
      <protection hidden="1"/>
    </xf>
    <xf numFmtId="0" fontId="12" fillId="0" borderId="0" xfId="57" applyFont="1" applyBorder="1" applyProtection="1">
      <alignment/>
      <protection hidden="1"/>
    </xf>
    <xf numFmtId="0" fontId="12" fillId="0" borderId="0" xfId="57" applyFont="1" applyProtection="1">
      <alignment/>
      <protection hidden="1"/>
    </xf>
    <xf numFmtId="0" fontId="2" fillId="0" borderId="13" xfId="57" applyFont="1" applyFill="1" applyBorder="1" applyProtection="1">
      <alignment/>
      <protection hidden="1"/>
    </xf>
    <xf numFmtId="0" fontId="2" fillId="0" borderId="14" xfId="57" applyFont="1" applyFill="1" applyBorder="1" applyProtection="1">
      <alignment/>
      <protection hidden="1"/>
    </xf>
    <xf numFmtId="0" fontId="4" fillId="0" borderId="14" xfId="57" applyFont="1" applyFill="1" applyBorder="1" applyProtection="1">
      <alignment/>
      <protection hidden="1"/>
    </xf>
    <xf numFmtId="6" fontId="2" fillId="0" borderId="14" xfId="57" applyNumberFormat="1" applyFont="1" applyFill="1" applyBorder="1" applyProtection="1">
      <alignment/>
      <protection hidden="1"/>
    </xf>
    <xf numFmtId="0" fontId="2" fillId="0" borderId="14" xfId="57" applyFont="1" applyBorder="1" applyProtection="1">
      <alignment/>
      <protection hidden="1"/>
    </xf>
    <xf numFmtId="0" fontId="2" fillId="33" borderId="14" xfId="57" applyFont="1" applyFill="1" applyBorder="1" applyProtection="1">
      <alignment/>
      <protection hidden="1"/>
    </xf>
    <xf numFmtId="0" fontId="13" fillId="0" borderId="0" xfId="57" applyFont="1" applyBorder="1" applyProtection="1">
      <alignment/>
      <protection hidden="1"/>
    </xf>
    <xf numFmtId="0" fontId="13" fillId="0" borderId="0" xfId="57" applyFont="1" applyProtection="1">
      <alignment/>
      <protection hidden="1"/>
    </xf>
    <xf numFmtId="6" fontId="2" fillId="0" borderId="0" xfId="57" applyNumberFormat="1" applyFont="1" applyFill="1" applyBorder="1" applyProtection="1">
      <alignment/>
      <protection hidden="1"/>
    </xf>
    <xf numFmtId="0" fontId="2" fillId="0" borderId="0" xfId="57" applyFont="1" applyBorder="1" applyAlignment="1" applyProtection="1">
      <alignment horizontal="center"/>
      <protection hidden="1"/>
    </xf>
    <xf numFmtId="0" fontId="7" fillId="0" borderId="0" xfId="57" applyProtection="1">
      <alignment/>
      <protection hidden="1"/>
    </xf>
    <xf numFmtId="0" fontId="0" fillId="0" borderId="0" xfId="0" applyAlignment="1" applyProtection="1">
      <alignment/>
      <protection hidden="1"/>
    </xf>
    <xf numFmtId="0" fontId="5" fillId="33" borderId="0" xfId="57" applyFont="1" applyFill="1" applyAlignment="1" applyProtection="1">
      <alignment horizontal="center"/>
      <protection hidden="1"/>
    </xf>
    <xf numFmtId="0" fontId="0" fillId="0" borderId="0" xfId="0" applyFont="1" applyBorder="1" applyAlignment="1">
      <alignment/>
    </xf>
    <xf numFmtId="0" fontId="1" fillId="0" borderId="0" xfId="57" applyFont="1" applyFill="1" applyBorder="1" applyProtection="1">
      <alignment/>
      <protection hidden="1"/>
    </xf>
    <xf numFmtId="0" fontId="2" fillId="0" borderId="0" xfId="57" applyFont="1" applyFill="1" applyBorder="1" applyProtection="1">
      <alignment/>
      <protection hidden="1"/>
    </xf>
    <xf numFmtId="0" fontId="10" fillId="0" borderId="12" xfId="57" applyFont="1" applyFill="1" applyBorder="1" applyProtection="1">
      <alignment/>
      <protection hidden="1"/>
    </xf>
    <xf numFmtId="0" fontId="10" fillId="0" borderId="0" xfId="57" applyFont="1" applyFill="1" applyBorder="1" applyProtection="1">
      <alignment/>
      <protection hidden="1"/>
    </xf>
    <xf numFmtId="0" fontId="0" fillId="0" borderId="0" xfId="0" applyAlignment="1">
      <alignment horizontal="left"/>
    </xf>
    <xf numFmtId="0" fontId="6" fillId="0" borderId="0" xfId="0" applyFont="1" applyFill="1" applyAlignment="1">
      <alignment horizontal="center" vertical="center" wrapText="1"/>
    </xf>
    <xf numFmtId="0" fontId="16" fillId="0" borderId="0" xfId="0" applyFont="1" applyFill="1" applyAlignment="1">
      <alignment horizontal="left" wrapText="1"/>
    </xf>
    <xf numFmtId="0" fontId="4" fillId="0" borderId="0" xfId="0" applyFont="1" applyAlignment="1">
      <alignment horizontal="left"/>
    </xf>
    <xf numFmtId="0" fontId="4" fillId="0" borderId="0" xfId="0" applyFont="1" applyAlignment="1">
      <alignment/>
    </xf>
    <xf numFmtId="6" fontId="2" fillId="0" borderId="0" xfId="57" applyNumberFormat="1" applyFont="1" applyFill="1" applyAlignment="1" applyProtection="1">
      <alignment horizontal="center"/>
      <protection hidden="1"/>
    </xf>
    <xf numFmtId="0" fontId="0" fillId="0" borderId="17" xfId="0" applyFill="1" applyBorder="1" applyAlignment="1">
      <alignment/>
    </xf>
    <xf numFmtId="6" fontId="2" fillId="0" borderId="0" xfId="57" applyNumberFormat="1" applyFont="1" applyFill="1" applyAlignment="1" applyProtection="1">
      <alignment horizontal="center" vertical="center"/>
      <protection hidden="1"/>
    </xf>
    <xf numFmtId="0" fontId="4" fillId="0" borderId="0" xfId="57" applyFont="1" applyBorder="1" applyAlignment="1" applyProtection="1">
      <alignment vertical="center"/>
      <protection hidden="1"/>
    </xf>
    <xf numFmtId="0" fontId="4" fillId="0" borderId="0" xfId="57" applyFont="1" applyFill="1" applyBorder="1" applyAlignment="1" applyProtection="1">
      <alignment vertical="center"/>
      <protection hidden="1"/>
    </xf>
    <xf numFmtId="0" fontId="13" fillId="0" borderId="0" xfId="57" applyFont="1" applyBorder="1" applyAlignment="1" applyProtection="1">
      <alignment vertical="center"/>
      <protection hidden="1"/>
    </xf>
    <xf numFmtId="0" fontId="13" fillId="0" borderId="0" xfId="57" applyFont="1" applyAlignment="1" applyProtection="1">
      <alignment vertical="center"/>
      <protection hidden="1"/>
    </xf>
    <xf numFmtId="0" fontId="13" fillId="0" borderId="16" xfId="57" applyFont="1" applyBorder="1" applyAlignment="1" applyProtection="1">
      <alignment vertical="center"/>
      <protection hidden="1"/>
    </xf>
    <xf numFmtId="7" fontId="12" fillId="0" borderId="0" xfId="57" applyNumberFormat="1" applyFont="1" applyAlignment="1" applyProtection="1">
      <alignment vertical="center"/>
      <protection hidden="1"/>
    </xf>
    <xf numFmtId="7" fontId="2" fillId="0" borderId="0" xfId="57" applyNumberFormat="1" applyFont="1" applyBorder="1" applyAlignment="1" applyProtection="1">
      <alignment vertical="center"/>
      <protection hidden="1"/>
    </xf>
    <xf numFmtId="7" fontId="12" fillId="0" borderId="0" xfId="57" applyNumberFormat="1" applyFont="1" applyBorder="1" applyAlignment="1" applyProtection="1">
      <alignment vertical="center"/>
      <protection hidden="1"/>
    </xf>
    <xf numFmtId="6" fontId="2" fillId="0" borderId="0" xfId="57" applyNumberFormat="1" applyFont="1" applyFill="1" applyBorder="1" applyAlignment="1" applyProtection="1">
      <alignment horizontal="right" vertical="center"/>
      <protection hidden="1"/>
    </xf>
    <xf numFmtId="6" fontId="2" fillId="0" borderId="13" xfId="57" applyNumberFormat="1" applyFont="1" applyFill="1" applyBorder="1" applyAlignment="1" applyProtection="1">
      <alignment vertical="center"/>
      <protection hidden="1"/>
    </xf>
    <xf numFmtId="6" fontId="2" fillId="0" borderId="14" xfId="57" applyNumberFormat="1" applyFont="1" applyFill="1" applyBorder="1" applyAlignment="1" applyProtection="1">
      <alignment vertical="center"/>
      <protection hidden="1"/>
    </xf>
    <xf numFmtId="6" fontId="4" fillId="0" borderId="14" xfId="57" applyNumberFormat="1" applyFont="1" applyFill="1" applyBorder="1" applyAlignment="1" applyProtection="1">
      <alignment horizontal="right" vertical="center"/>
      <protection hidden="1"/>
    </xf>
    <xf numFmtId="6" fontId="2" fillId="0" borderId="14" xfId="57" applyNumberFormat="1" applyFont="1" applyFill="1" applyBorder="1" applyAlignment="1" applyProtection="1">
      <alignment vertical="center"/>
      <protection hidden="1"/>
    </xf>
    <xf numFmtId="0" fontId="2" fillId="0" borderId="0" xfId="57" applyFont="1" applyBorder="1" applyAlignment="1" applyProtection="1">
      <alignment vertical="center"/>
      <protection hidden="1"/>
    </xf>
    <xf numFmtId="0" fontId="12" fillId="0" borderId="0" xfId="57" applyFont="1" applyBorder="1" applyAlignment="1" applyProtection="1">
      <alignment vertical="center"/>
      <protection hidden="1"/>
    </xf>
    <xf numFmtId="0" fontId="12" fillId="0" borderId="0" xfId="57" applyFont="1" applyAlignment="1" applyProtection="1">
      <alignment vertical="center"/>
      <protection hidden="1"/>
    </xf>
    <xf numFmtId="0" fontId="4" fillId="0" borderId="12" xfId="57" applyFont="1" applyFill="1" applyBorder="1" applyAlignment="1" applyProtection="1">
      <alignment vertical="center"/>
      <protection hidden="1"/>
    </xf>
    <xf numFmtId="0" fontId="2" fillId="0" borderId="0" xfId="57" applyFont="1" applyFill="1" applyBorder="1" applyAlignment="1" applyProtection="1">
      <alignment vertical="center"/>
      <protection hidden="1"/>
    </xf>
    <xf numFmtId="6" fontId="2" fillId="0" borderId="0" xfId="57" applyNumberFormat="1" applyFont="1" applyFill="1" applyBorder="1" applyAlignment="1" applyProtection="1">
      <alignment horizontal="center" vertical="center"/>
      <protection hidden="1"/>
    </xf>
    <xf numFmtId="0" fontId="12" fillId="0" borderId="12" xfId="57" applyFont="1" applyBorder="1" applyAlignment="1" applyProtection="1">
      <alignment vertical="center"/>
      <protection hidden="1"/>
    </xf>
    <xf numFmtId="0" fontId="4" fillId="33" borderId="0" xfId="57" applyFont="1" applyFill="1" applyAlignment="1" applyProtection="1">
      <alignment horizontal="center" vertical="center"/>
      <protection hidden="1"/>
    </xf>
    <xf numFmtId="0" fontId="14" fillId="0" borderId="10" xfId="57" applyFont="1" applyFill="1" applyBorder="1" applyProtection="1">
      <alignment/>
      <protection hidden="1"/>
    </xf>
    <xf numFmtId="0" fontId="2" fillId="0" borderId="11" xfId="57" applyFont="1" applyFill="1" applyBorder="1" applyProtection="1">
      <alignment/>
      <protection hidden="1"/>
    </xf>
    <xf numFmtId="0" fontId="6" fillId="0" borderId="12" xfId="57" applyFont="1" applyFill="1" applyBorder="1" applyProtection="1">
      <alignment/>
      <protection hidden="1"/>
    </xf>
    <xf numFmtId="0" fontId="7" fillId="0" borderId="0" xfId="57" applyBorder="1" applyProtection="1">
      <alignment/>
      <protection hidden="1"/>
    </xf>
    <xf numFmtId="0" fontId="7" fillId="0" borderId="13" xfId="57" applyBorder="1" applyProtection="1">
      <alignment/>
      <protection hidden="1"/>
    </xf>
    <xf numFmtId="0" fontId="7" fillId="0" borderId="14" xfId="57" applyFont="1" applyBorder="1" applyProtection="1">
      <alignment/>
      <protection hidden="1"/>
    </xf>
    <xf numFmtId="0" fontId="7" fillId="0" borderId="14" xfId="57" applyBorder="1" applyProtection="1">
      <alignment/>
      <protection hidden="1"/>
    </xf>
    <xf numFmtId="6" fontId="4" fillId="0" borderId="0" xfId="57" applyNumberFormat="1" applyFont="1" applyFill="1" applyBorder="1" applyAlignment="1" applyProtection="1">
      <alignment horizontal="center" vertical="center"/>
      <protection hidden="1"/>
    </xf>
    <xf numFmtId="0" fontId="4" fillId="33" borderId="0" xfId="57" applyFont="1" applyFill="1" applyBorder="1" applyAlignment="1" applyProtection="1">
      <alignment horizontal="center" vertical="center"/>
      <protection hidden="1"/>
    </xf>
    <xf numFmtId="0" fontId="19" fillId="0" borderId="0" xfId="57" applyFont="1" applyFill="1" applyAlignment="1" applyProtection="1">
      <alignment horizontal="center"/>
      <protection hidden="1"/>
    </xf>
    <xf numFmtId="0" fontId="19" fillId="33" borderId="0" xfId="57" applyFont="1" applyFill="1" applyAlignment="1" applyProtection="1">
      <alignment horizontal="center"/>
      <protection hidden="1"/>
    </xf>
    <xf numFmtId="0" fontId="19" fillId="0" borderId="0" xfId="57" applyFont="1" applyFill="1" applyBorder="1" applyAlignment="1" applyProtection="1">
      <alignment horizontal="center"/>
      <protection hidden="1"/>
    </xf>
    <xf numFmtId="0" fontId="19" fillId="33" borderId="0" xfId="57" applyFont="1" applyFill="1" applyBorder="1" applyAlignment="1" applyProtection="1">
      <alignment horizontal="center"/>
      <protection hidden="1"/>
    </xf>
    <xf numFmtId="0" fontId="2" fillId="33" borderId="18" xfId="57" applyFont="1" applyFill="1" applyBorder="1" applyAlignment="1" applyProtection="1">
      <alignment horizontal="center"/>
      <protection hidden="1"/>
    </xf>
    <xf numFmtId="0" fontId="2" fillId="0" borderId="12" xfId="57" applyFont="1" applyFill="1" applyBorder="1" applyAlignment="1" applyProtection="1">
      <alignment horizontal="center"/>
      <protection hidden="1"/>
    </xf>
    <xf numFmtId="0" fontId="2" fillId="33" borderId="0" xfId="57" applyFont="1" applyFill="1" applyAlignment="1" applyProtection="1">
      <alignment horizontal="center"/>
      <protection hidden="1"/>
    </xf>
    <xf numFmtId="6" fontId="2" fillId="33" borderId="18" xfId="57" applyNumberFormat="1" applyFont="1" applyFill="1" applyBorder="1" applyAlignment="1" applyProtection="1">
      <alignment horizontal="center"/>
      <protection hidden="1"/>
    </xf>
    <xf numFmtId="9" fontId="2" fillId="33" borderId="14" xfId="57" applyNumberFormat="1" applyFont="1" applyFill="1" applyBorder="1" applyAlignment="1" applyProtection="1">
      <alignment horizontal="center"/>
      <protection hidden="1"/>
    </xf>
    <xf numFmtId="0" fontId="2" fillId="0" borderId="12" xfId="57" applyFont="1" applyFill="1" applyBorder="1" applyProtection="1">
      <alignment/>
      <protection hidden="1"/>
    </xf>
    <xf numFmtId="0" fontId="13" fillId="0" borderId="0" xfId="57" applyFont="1" applyFill="1" applyBorder="1" applyAlignment="1" applyProtection="1">
      <alignment vertical="center"/>
      <protection hidden="1"/>
    </xf>
    <xf numFmtId="9" fontId="2" fillId="0" borderId="13" xfId="57" applyNumberFormat="1" applyFont="1" applyFill="1" applyBorder="1" applyAlignment="1" applyProtection="1">
      <alignment horizontal="center"/>
      <protection hidden="1"/>
    </xf>
    <xf numFmtId="9" fontId="2" fillId="0" borderId="14" xfId="57" applyNumberFormat="1" applyFont="1" applyFill="1" applyBorder="1" applyAlignment="1" applyProtection="1">
      <alignment horizontal="center"/>
      <protection hidden="1"/>
    </xf>
    <xf numFmtId="9" fontId="2" fillId="33" borderId="19" xfId="57" applyNumberFormat="1" applyFont="1" applyFill="1" applyBorder="1" applyAlignment="1" applyProtection="1">
      <alignment horizontal="center"/>
      <protection hidden="1"/>
    </xf>
    <xf numFmtId="0" fontId="2" fillId="0" borderId="0" xfId="57" applyFont="1" applyFill="1" applyBorder="1" applyAlignment="1" applyProtection="1">
      <alignment horizontal="center"/>
      <protection hidden="1"/>
    </xf>
    <xf numFmtId="6" fontId="2" fillId="0" borderId="17" xfId="57" applyNumberFormat="1" applyFont="1" applyFill="1" applyBorder="1" applyAlignment="1" applyProtection="1">
      <alignment horizontal="center" vertical="center"/>
      <protection hidden="1"/>
    </xf>
    <xf numFmtId="0" fontId="12" fillId="0" borderId="0" xfId="57" applyFont="1" applyFill="1" applyAlignment="1" applyProtection="1">
      <alignment vertical="center"/>
      <protection hidden="1"/>
    </xf>
    <xf numFmtId="6" fontId="4" fillId="0" borderId="17" xfId="57" applyNumberFormat="1" applyFont="1" applyFill="1" applyBorder="1" applyAlignment="1" applyProtection="1">
      <alignment horizontal="center" vertical="center"/>
      <protection hidden="1"/>
    </xf>
    <xf numFmtId="6" fontId="2" fillId="0" borderId="20" xfId="57" applyNumberFormat="1" applyFont="1" applyFill="1" applyBorder="1" applyAlignment="1" applyProtection="1">
      <alignment horizontal="center" vertical="center"/>
      <protection hidden="1"/>
    </xf>
    <xf numFmtId="6" fontId="2" fillId="0" borderId="21" xfId="57" applyNumberFormat="1" applyFont="1" applyFill="1" applyBorder="1" applyAlignment="1" applyProtection="1">
      <alignment horizontal="center" vertical="center"/>
      <protection hidden="1"/>
    </xf>
    <xf numFmtId="0" fontId="13" fillId="0" borderId="18" xfId="57" applyFont="1" applyFill="1" applyBorder="1" applyAlignment="1" applyProtection="1">
      <alignment vertical="center"/>
      <protection hidden="1"/>
    </xf>
    <xf numFmtId="6" fontId="4" fillId="0" borderId="0" xfId="57" applyNumberFormat="1" applyFont="1" applyFill="1" applyBorder="1" applyAlignment="1" applyProtection="1">
      <alignment horizontal="center" vertical="center"/>
      <protection hidden="1"/>
    </xf>
    <xf numFmtId="0" fontId="4" fillId="0" borderId="18" xfId="57" applyFont="1" applyFill="1" applyBorder="1" applyAlignment="1" applyProtection="1">
      <alignment horizontal="center" vertical="center"/>
      <protection hidden="1"/>
    </xf>
    <xf numFmtId="6" fontId="2" fillId="0" borderId="14" xfId="57" applyNumberFormat="1" applyFont="1" applyFill="1" applyBorder="1" applyAlignment="1" applyProtection="1">
      <alignment horizontal="right" vertical="center"/>
      <protection hidden="1"/>
    </xf>
    <xf numFmtId="0" fontId="12" fillId="0" borderId="0" xfId="57" applyFont="1" applyFill="1" applyProtection="1">
      <alignment/>
      <protection hidden="1"/>
    </xf>
    <xf numFmtId="6" fontId="14" fillId="0" borderId="11" xfId="57" applyNumberFormat="1" applyFont="1" applyFill="1" applyBorder="1" applyProtection="1">
      <alignment/>
      <protection hidden="1"/>
    </xf>
    <xf numFmtId="6" fontId="2" fillId="0" borderId="11" xfId="57" applyNumberFormat="1" applyFont="1" applyFill="1" applyBorder="1" applyProtection="1">
      <alignment/>
      <protection hidden="1"/>
    </xf>
    <xf numFmtId="0" fontId="2" fillId="0" borderId="22" xfId="57" applyFont="1" applyFill="1" applyBorder="1" applyProtection="1">
      <alignment/>
      <protection hidden="1"/>
    </xf>
    <xf numFmtId="9" fontId="6" fillId="0" borderId="12" xfId="0" applyNumberFormat="1" applyFont="1" applyFill="1" applyBorder="1" applyAlignment="1" applyProtection="1">
      <alignment horizontal="left"/>
      <protection hidden="1"/>
    </xf>
    <xf numFmtId="9" fontId="6" fillId="0" borderId="0" xfId="0" applyNumberFormat="1" applyFont="1" applyFill="1" applyBorder="1" applyAlignment="1" applyProtection="1">
      <alignment horizontal="left"/>
      <protection hidden="1"/>
    </xf>
    <xf numFmtId="6" fontId="4" fillId="0" borderId="0" xfId="57" applyNumberFormat="1" applyFont="1" applyFill="1" applyBorder="1" applyAlignment="1" applyProtection="1">
      <alignment horizontal="right" vertical="center"/>
      <protection hidden="1"/>
    </xf>
    <xf numFmtId="0" fontId="2" fillId="0" borderId="18" xfId="57" applyFont="1" applyFill="1" applyBorder="1" applyAlignment="1" applyProtection="1">
      <alignment vertical="center"/>
      <protection hidden="1"/>
    </xf>
    <xf numFmtId="7" fontId="2" fillId="0" borderId="18" xfId="57" applyNumberFormat="1" applyFont="1" applyFill="1" applyBorder="1" applyAlignment="1" applyProtection="1">
      <alignment vertical="center"/>
      <protection hidden="1"/>
    </xf>
    <xf numFmtId="0" fontId="6" fillId="0" borderId="12" xfId="0" applyFont="1" applyFill="1" applyBorder="1" applyAlignment="1" applyProtection="1">
      <alignment/>
      <protection hidden="1"/>
    </xf>
    <xf numFmtId="0" fontId="2" fillId="0" borderId="16" xfId="57" applyFont="1" applyFill="1" applyBorder="1" applyAlignment="1" applyProtection="1">
      <alignment vertical="center"/>
      <protection hidden="1"/>
    </xf>
    <xf numFmtId="0" fontId="2" fillId="0" borderId="23" xfId="57" applyFont="1" applyFill="1" applyBorder="1" applyAlignment="1" applyProtection="1">
      <alignment vertical="center"/>
      <protection hidden="1"/>
    </xf>
    <xf numFmtId="0" fontId="6" fillId="0" borderId="0" xfId="0" applyFont="1" applyFill="1" applyBorder="1" applyAlignment="1" applyProtection="1">
      <alignment/>
      <protection hidden="1"/>
    </xf>
    <xf numFmtId="0" fontId="12" fillId="0" borderId="24" xfId="57" applyFont="1" applyFill="1" applyBorder="1" applyProtection="1">
      <alignment/>
      <protection hidden="1"/>
    </xf>
    <xf numFmtId="6" fontId="4" fillId="0" borderId="17" xfId="57" applyNumberFormat="1" applyFont="1" applyFill="1" applyBorder="1" applyAlignment="1" applyProtection="1">
      <alignment horizontal="center" vertical="center"/>
      <protection hidden="1"/>
    </xf>
    <xf numFmtId="6" fontId="4" fillId="0" borderId="25" xfId="57" applyNumberFormat="1" applyFont="1" applyFill="1" applyBorder="1" applyAlignment="1" applyProtection="1">
      <alignment horizontal="center" vertical="center"/>
      <protection hidden="1"/>
    </xf>
    <xf numFmtId="0" fontId="9" fillId="35" borderId="26" xfId="57" applyFont="1" applyFill="1" applyBorder="1" applyProtection="1">
      <alignment/>
      <protection hidden="1"/>
    </xf>
    <xf numFmtId="0" fontId="9" fillId="35" borderId="27" xfId="57" applyFont="1" applyFill="1" applyBorder="1" applyProtection="1">
      <alignment/>
      <protection hidden="1"/>
    </xf>
    <xf numFmtId="0" fontId="0" fillId="35" borderId="27" xfId="57" applyFont="1" applyFill="1" applyBorder="1" applyProtection="1">
      <alignment/>
      <protection hidden="1"/>
    </xf>
    <xf numFmtId="0" fontId="12" fillId="35" borderId="26" xfId="57" applyFont="1" applyFill="1" applyBorder="1" applyProtection="1">
      <alignment/>
      <protection hidden="1"/>
    </xf>
    <xf numFmtId="0" fontId="12" fillId="35" borderId="27" xfId="57" applyFont="1" applyFill="1" applyBorder="1" applyProtection="1">
      <alignment/>
      <protection hidden="1"/>
    </xf>
    <xf numFmtId="0" fontId="2" fillId="35" borderId="27" xfId="57" applyFont="1" applyFill="1" applyBorder="1" applyProtection="1">
      <alignment/>
      <protection hidden="1"/>
    </xf>
    <xf numFmtId="6" fontId="2" fillId="35" borderId="27" xfId="57" applyNumberFormat="1" applyFont="1" applyFill="1" applyBorder="1" applyProtection="1">
      <alignment/>
      <protection hidden="1"/>
    </xf>
    <xf numFmtId="0" fontId="2" fillId="35" borderId="26" xfId="57" applyFont="1" applyFill="1" applyBorder="1" applyProtection="1">
      <alignment/>
      <protection hidden="1"/>
    </xf>
    <xf numFmtId="0" fontId="4" fillId="35" borderId="27" xfId="57" applyFont="1" applyFill="1" applyBorder="1" applyProtection="1">
      <alignment/>
      <protection hidden="1"/>
    </xf>
    <xf numFmtId="0" fontId="20" fillId="0" borderId="0" xfId="0" applyFont="1" applyAlignment="1">
      <alignment horizontal="left" indent="2"/>
    </xf>
    <xf numFmtId="0" fontId="0" fillId="0" borderId="0" xfId="0" applyAlignment="1">
      <alignment horizontal="left" wrapText="1"/>
    </xf>
    <xf numFmtId="0" fontId="0" fillId="0" borderId="28" xfId="0" applyBorder="1" applyAlignment="1">
      <alignment/>
    </xf>
    <xf numFmtId="0" fontId="1" fillId="0" borderId="29" xfId="0"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2" fillId="0" borderId="32" xfId="0" applyFont="1" applyBorder="1" applyAlignment="1">
      <alignment/>
    </xf>
    <xf numFmtId="0" fontId="17" fillId="0" borderId="32" xfId="0" applyFont="1" applyBorder="1" applyAlignment="1">
      <alignment/>
    </xf>
    <xf numFmtId="0" fontId="0" fillId="0" borderId="33" xfId="0" applyBorder="1" applyAlignment="1">
      <alignment/>
    </xf>
    <xf numFmtId="0" fontId="0" fillId="0" borderId="16" xfId="0" applyFill="1" applyBorder="1" applyAlignment="1">
      <alignment/>
    </xf>
    <xf numFmtId="0" fontId="0" fillId="0" borderId="16" xfId="0" applyBorder="1" applyAlignment="1">
      <alignment/>
    </xf>
    <xf numFmtId="0" fontId="2" fillId="0" borderId="34" xfId="0" applyFont="1" applyBorder="1" applyAlignment="1">
      <alignment/>
    </xf>
    <xf numFmtId="0" fontId="0" fillId="0" borderId="0" xfId="0" applyNumberFormat="1" applyAlignment="1">
      <alignment/>
    </xf>
    <xf numFmtId="0" fontId="6" fillId="0" borderId="0" xfId="0" applyFont="1" applyBorder="1" applyAlignment="1">
      <alignment wrapText="1"/>
    </xf>
    <xf numFmtId="0" fontId="16" fillId="0" borderId="0" xfId="0" applyFont="1" applyAlignment="1">
      <alignment horizontal="left"/>
    </xf>
    <xf numFmtId="0" fontId="26" fillId="33" borderId="0" xfId="57" applyFont="1" applyFill="1" applyAlignment="1" applyProtection="1">
      <alignment horizontal="center"/>
      <protection hidden="1"/>
    </xf>
    <xf numFmtId="0" fontId="0" fillId="34" borderId="18" xfId="57" applyFont="1" applyFill="1" applyBorder="1" applyProtection="1">
      <alignment/>
      <protection hidden="1"/>
    </xf>
    <xf numFmtId="0" fontId="0" fillId="33" borderId="19" xfId="57" applyFont="1" applyFill="1" applyBorder="1" applyProtection="1">
      <alignment/>
      <protection hidden="1"/>
    </xf>
    <xf numFmtId="0" fontId="0" fillId="35" borderId="35" xfId="57" applyFont="1" applyFill="1" applyBorder="1" applyProtection="1">
      <alignment/>
      <protection hidden="1"/>
    </xf>
    <xf numFmtId="0" fontId="22" fillId="33" borderId="18" xfId="57" applyFont="1" applyFill="1" applyBorder="1" applyAlignment="1" applyProtection="1">
      <alignment horizontal="center"/>
      <protection hidden="1"/>
    </xf>
    <xf numFmtId="10" fontId="6" fillId="0" borderId="36" xfId="57" applyNumberFormat="1" applyFont="1" applyFill="1" applyBorder="1" applyAlignment="1" applyProtection="1">
      <alignment horizontal="center" vertical="center"/>
      <protection hidden="1"/>
    </xf>
    <xf numFmtId="10" fontId="6" fillId="0" borderId="18" xfId="57" applyNumberFormat="1" applyFont="1" applyFill="1" applyBorder="1" applyAlignment="1" applyProtection="1">
      <alignment horizontal="center" vertical="center"/>
      <protection hidden="1"/>
    </xf>
    <xf numFmtId="0" fontId="12" fillId="0" borderId="18" xfId="57" applyFont="1" applyFill="1" applyBorder="1" applyAlignment="1" applyProtection="1">
      <alignment vertical="center"/>
      <protection hidden="1"/>
    </xf>
    <xf numFmtId="0" fontId="12" fillId="0" borderId="18" xfId="57" applyFont="1" applyBorder="1" applyAlignment="1" applyProtection="1">
      <alignment vertical="center"/>
      <protection hidden="1"/>
    </xf>
    <xf numFmtId="0" fontId="2" fillId="33" borderId="19" xfId="57" applyFont="1" applyFill="1" applyBorder="1" applyProtection="1">
      <alignment/>
      <protection hidden="1"/>
    </xf>
    <xf numFmtId="0" fontId="2" fillId="35" borderId="35" xfId="57" applyFont="1" applyFill="1" applyBorder="1" applyProtection="1">
      <alignment/>
      <protection hidden="1"/>
    </xf>
    <xf numFmtId="0" fontId="13" fillId="0" borderId="18" xfId="57" applyFont="1" applyBorder="1" applyAlignment="1" applyProtection="1">
      <alignment vertical="center"/>
      <protection hidden="1"/>
    </xf>
    <xf numFmtId="7" fontId="12" fillId="0" borderId="18" xfId="57" applyNumberFormat="1" applyFont="1" applyBorder="1" applyAlignment="1" applyProtection="1">
      <alignment vertical="center"/>
      <protection hidden="1"/>
    </xf>
    <xf numFmtId="6" fontId="2" fillId="0" borderId="19" xfId="57" applyNumberFormat="1" applyFont="1" applyFill="1" applyBorder="1" applyAlignment="1" applyProtection="1">
      <alignment vertical="center"/>
      <protection hidden="1"/>
    </xf>
    <xf numFmtId="6" fontId="2" fillId="35" borderId="35" xfId="57" applyNumberFormat="1" applyFont="1" applyFill="1" applyBorder="1" applyProtection="1">
      <alignment/>
      <protection hidden="1"/>
    </xf>
    <xf numFmtId="0" fontId="12" fillId="0" borderId="18" xfId="57" applyFont="1" applyBorder="1" applyProtection="1">
      <alignment/>
      <protection hidden="1"/>
    </xf>
    <xf numFmtId="0" fontId="7" fillId="0" borderId="19" xfId="57" applyBorder="1" applyProtection="1">
      <alignment/>
      <protection hidden="1"/>
    </xf>
    <xf numFmtId="0" fontId="0" fillId="34" borderId="22" xfId="57" applyFont="1" applyFill="1" applyBorder="1" applyProtection="1">
      <alignment/>
      <protection hidden="1"/>
    </xf>
    <xf numFmtId="0" fontId="7" fillId="0" borderId="14" xfId="57" applyBorder="1" applyAlignment="1" applyProtection="1">
      <alignment horizontal="center"/>
      <protection hidden="1"/>
    </xf>
    <xf numFmtId="6" fontId="14" fillId="0" borderId="10" xfId="57" applyNumberFormat="1" applyFont="1" applyFill="1" applyBorder="1" applyProtection="1">
      <alignment/>
      <protection hidden="1"/>
    </xf>
    <xf numFmtId="6" fontId="4" fillId="0" borderId="12" xfId="57" applyNumberFormat="1" applyFont="1" applyFill="1" applyBorder="1" applyAlignment="1" applyProtection="1">
      <alignment horizontal="right" vertical="center"/>
      <protection hidden="1"/>
    </xf>
    <xf numFmtId="0" fontId="12" fillId="0" borderId="12" xfId="57" applyFont="1" applyFill="1" applyBorder="1" applyAlignment="1" applyProtection="1">
      <alignment horizontal="right"/>
      <protection hidden="1"/>
    </xf>
    <xf numFmtId="6" fontId="4" fillId="0" borderId="12" xfId="57" applyNumberFormat="1" applyFont="1" applyFill="1" applyBorder="1" applyAlignment="1" applyProtection="1">
      <alignment horizontal="right" vertical="center"/>
      <protection hidden="1"/>
    </xf>
    <xf numFmtId="0" fontId="13" fillId="0" borderId="0" xfId="57" applyFont="1" applyAlignment="1" applyProtection="1">
      <alignment horizontal="center" vertical="center"/>
      <protection hidden="1"/>
    </xf>
    <xf numFmtId="6" fontId="2" fillId="0" borderId="17" xfId="57" applyNumberFormat="1" applyFont="1" applyFill="1" applyBorder="1" applyAlignment="1" applyProtection="1">
      <alignment horizontal="center" vertical="center"/>
      <protection hidden="1"/>
    </xf>
    <xf numFmtId="6" fontId="4" fillId="0" borderId="37" xfId="57" applyNumberFormat="1" applyFont="1" applyFill="1" applyBorder="1" applyAlignment="1" applyProtection="1">
      <alignment horizontal="center" vertical="center"/>
      <protection hidden="1"/>
    </xf>
    <xf numFmtId="6" fontId="2" fillId="0" borderId="38" xfId="57" applyNumberFormat="1" applyFont="1" applyFill="1" applyBorder="1" applyAlignment="1" applyProtection="1">
      <alignment horizontal="center" vertical="center"/>
      <protection hidden="1"/>
    </xf>
    <xf numFmtId="9" fontId="2" fillId="33" borderId="0" xfId="57" applyNumberFormat="1" applyFont="1" applyFill="1" applyBorder="1" applyAlignment="1" applyProtection="1">
      <alignment horizontal="center"/>
      <protection hidden="1"/>
    </xf>
    <xf numFmtId="186" fontId="0" fillId="0" borderId="0" xfId="0" applyNumberFormat="1" applyAlignment="1" applyProtection="1">
      <alignment/>
      <protection hidden="1"/>
    </xf>
    <xf numFmtId="6" fontId="4" fillId="0" borderId="39" xfId="57" applyNumberFormat="1" applyFont="1" applyFill="1" applyBorder="1" applyAlignment="1" applyProtection="1">
      <alignment horizontal="center" vertical="center"/>
      <protection hidden="1"/>
    </xf>
    <xf numFmtId="14" fontId="69" fillId="0" borderId="0" xfId="0" applyNumberFormat="1" applyFont="1" applyFill="1" applyAlignment="1">
      <alignment horizontal="left" vertical="center"/>
    </xf>
    <xf numFmtId="0" fontId="70" fillId="0" borderId="0" xfId="0" applyFont="1" applyFill="1" applyAlignment="1">
      <alignment vertical="center" wrapText="1"/>
    </xf>
    <xf numFmtId="182" fontId="21" fillId="6" borderId="0" xfId="0" applyNumberFormat="1" applyFont="1" applyFill="1" applyAlignment="1">
      <alignment horizontal="left"/>
    </xf>
    <xf numFmtId="0" fontId="2" fillId="6" borderId="0" xfId="0" applyFont="1" applyFill="1" applyAlignment="1">
      <alignment/>
    </xf>
    <xf numFmtId="0" fontId="2" fillId="0" borderId="0" xfId="0" applyFont="1" applyFill="1" applyAlignment="1">
      <alignment/>
    </xf>
    <xf numFmtId="0" fontId="1" fillId="6" borderId="25" xfId="0" applyFont="1" applyFill="1" applyBorder="1" applyAlignment="1" applyProtection="1">
      <alignment horizontal="center"/>
      <protection locked="0"/>
    </xf>
    <xf numFmtId="0" fontId="0" fillId="6" borderId="17" xfId="0" applyFill="1" applyBorder="1" applyAlignment="1">
      <alignment/>
    </xf>
    <xf numFmtId="0" fontId="0" fillId="6" borderId="0" xfId="57" applyFont="1" applyFill="1" applyBorder="1" applyProtection="1">
      <alignment/>
      <protection hidden="1"/>
    </xf>
    <xf numFmtId="0" fontId="0" fillId="5" borderId="0" xfId="57" applyFont="1" applyFill="1" applyBorder="1" applyProtection="1">
      <alignment/>
      <protection hidden="1"/>
    </xf>
    <xf numFmtId="0" fontId="27" fillId="5" borderId="0" xfId="57" applyFont="1" applyFill="1" applyBorder="1" applyProtection="1">
      <alignment/>
      <protection hidden="1"/>
    </xf>
    <xf numFmtId="0" fontId="28" fillId="5" borderId="0" xfId="57" applyFont="1" applyFill="1" applyBorder="1" applyProtection="1">
      <alignment/>
      <protection hidden="1"/>
    </xf>
    <xf numFmtId="170" fontId="29" fillId="5" borderId="0" xfId="57" applyNumberFormat="1" applyFont="1" applyFill="1" applyBorder="1" applyAlignment="1" applyProtection="1">
      <alignment horizontal="center" vertical="center"/>
      <protection hidden="1"/>
    </xf>
    <xf numFmtId="170" fontId="29" fillId="5" borderId="0" xfId="57" applyNumberFormat="1" applyFont="1" applyFill="1" applyBorder="1" applyAlignment="1" applyProtection="1">
      <alignment horizontal="center"/>
      <protection hidden="1"/>
    </xf>
    <xf numFmtId="0" fontId="29" fillId="5" borderId="0" xfId="57" applyFont="1" applyFill="1" applyBorder="1" applyAlignment="1" applyProtection="1">
      <alignment horizontal="center"/>
      <protection hidden="1"/>
    </xf>
    <xf numFmtId="0" fontId="27" fillId="5" borderId="0" xfId="57" applyFont="1" applyFill="1" applyBorder="1" applyAlignment="1" applyProtection="1">
      <alignment horizontal="left"/>
      <protection hidden="1"/>
    </xf>
    <xf numFmtId="7" fontId="29" fillId="5" borderId="0" xfId="57" applyNumberFormat="1" applyFont="1" applyFill="1" applyBorder="1" applyAlignment="1" applyProtection="1">
      <alignment horizontal="center" vertical="center"/>
      <protection hidden="1"/>
    </xf>
    <xf numFmtId="0" fontId="4" fillId="5" borderId="0" xfId="57" applyFont="1" applyFill="1" applyBorder="1" applyAlignment="1" applyProtection="1">
      <alignment vertical="center"/>
      <protection hidden="1"/>
    </xf>
    <xf numFmtId="7" fontId="2" fillId="5" borderId="0" xfId="57" applyNumberFormat="1" applyFont="1" applyFill="1" applyBorder="1" applyAlignment="1" applyProtection="1">
      <alignment vertical="center"/>
      <protection hidden="1"/>
    </xf>
    <xf numFmtId="0" fontId="2" fillId="5" borderId="0" xfId="57" applyFont="1" applyFill="1" applyBorder="1" applyAlignment="1" applyProtection="1">
      <alignment vertical="center"/>
      <protection hidden="1"/>
    </xf>
    <xf numFmtId="0" fontId="2" fillId="5" borderId="0" xfId="57" applyFont="1" applyFill="1" applyBorder="1" applyProtection="1">
      <alignment/>
      <protection hidden="1"/>
    </xf>
    <xf numFmtId="0" fontId="7" fillId="5" borderId="0" xfId="57" applyFill="1" applyProtection="1">
      <alignment/>
      <protection hidden="1"/>
    </xf>
    <xf numFmtId="0" fontId="0" fillId="5" borderId="0" xfId="0" applyFill="1" applyAlignment="1" applyProtection="1">
      <alignment/>
      <protection hidden="1"/>
    </xf>
    <xf numFmtId="185" fontId="0" fillId="6" borderId="11" xfId="57" applyNumberFormat="1" applyFont="1" applyFill="1" applyBorder="1" applyAlignment="1" applyProtection="1">
      <alignment horizontal="left"/>
      <protection locked="0"/>
    </xf>
    <xf numFmtId="0" fontId="0" fillId="6" borderId="11" xfId="57" applyFont="1" applyFill="1" applyBorder="1" applyProtection="1">
      <alignment/>
      <protection hidden="1"/>
    </xf>
    <xf numFmtId="0" fontId="0" fillId="6" borderId="11" xfId="57" applyFont="1" applyFill="1" applyBorder="1" applyAlignment="1" applyProtection="1">
      <alignment horizontal="left"/>
      <protection hidden="1"/>
    </xf>
    <xf numFmtId="0" fontId="1" fillId="6" borderId="11" xfId="57" applyFont="1" applyFill="1" applyBorder="1" applyProtection="1">
      <alignment/>
      <protection hidden="1"/>
    </xf>
    <xf numFmtId="0" fontId="0" fillId="6" borderId="0" xfId="57" applyFont="1" applyFill="1" applyBorder="1" applyAlignment="1" applyProtection="1">
      <alignment horizontal="left"/>
      <protection locked="0"/>
    </xf>
    <xf numFmtId="0" fontId="0" fillId="6" borderId="0" xfId="57" applyFont="1" applyFill="1" applyBorder="1" applyAlignment="1" applyProtection="1">
      <alignment horizontal="left"/>
      <protection hidden="1"/>
    </xf>
    <xf numFmtId="0" fontId="1" fillId="6" borderId="0" xfId="57" applyFont="1" applyFill="1" applyBorder="1" applyProtection="1">
      <alignment/>
      <protection hidden="1"/>
    </xf>
    <xf numFmtId="0" fontId="0" fillId="6" borderId="14" xfId="57" applyFont="1" applyFill="1" applyBorder="1" applyAlignment="1" applyProtection="1">
      <alignment horizontal="left"/>
      <protection locked="0"/>
    </xf>
    <xf numFmtId="0" fontId="0" fillId="6" borderId="14" xfId="57" applyFont="1" applyFill="1" applyBorder="1" applyProtection="1">
      <alignment/>
      <protection hidden="1"/>
    </xf>
    <xf numFmtId="0" fontId="0" fillId="6" borderId="14" xfId="57" applyFont="1" applyFill="1" applyBorder="1" applyAlignment="1" applyProtection="1">
      <alignment horizontal="left"/>
      <protection hidden="1"/>
    </xf>
    <xf numFmtId="0" fontId="1" fillId="6" borderId="14" xfId="57" applyFont="1" applyFill="1" applyBorder="1" applyProtection="1">
      <alignment/>
      <protection hidden="1"/>
    </xf>
    <xf numFmtId="6" fontId="4" fillId="6" borderId="25" xfId="57" applyNumberFormat="1" applyFont="1" applyFill="1" applyBorder="1" applyAlignment="1" applyProtection="1">
      <alignment horizontal="center" vertical="center"/>
      <protection locked="0"/>
    </xf>
    <xf numFmtId="0" fontId="4" fillId="6" borderId="25" xfId="57" applyFont="1" applyFill="1" applyBorder="1" applyAlignment="1" applyProtection="1">
      <alignment horizontal="center" vertical="center"/>
      <protection locked="0"/>
    </xf>
    <xf numFmtId="14" fontId="69" fillId="0" borderId="0" xfId="0" applyNumberFormat="1" applyFont="1" applyAlignment="1">
      <alignment horizontal="left" vertical="center"/>
    </xf>
    <xf numFmtId="0" fontId="70" fillId="0" borderId="0" xfId="0" applyFont="1" applyAlignment="1">
      <alignment vertical="center" wrapText="1"/>
    </xf>
    <xf numFmtId="0" fontId="2" fillId="0" borderId="0" xfId="0" applyFont="1" applyAlignment="1">
      <alignment vertical="center" wrapText="1"/>
    </xf>
    <xf numFmtId="14" fontId="4" fillId="0" borderId="0" xfId="0" applyNumberFormat="1" applyFont="1" applyAlignment="1">
      <alignment horizontal="left" vertical="center"/>
    </xf>
    <xf numFmtId="14" fontId="69" fillId="0" borderId="0" xfId="0" applyNumberFormat="1" applyFont="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xhibit B"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7"/>
  <sheetViews>
    <sheetView view="pageLayout" workbookViewId="0" topLeftCell="A1">
      <selection activeCell="C6" sqref="C6"/>
    </sheetView>
  </sheetViews>
  <sheetFormatPr defaultColWidth="9.00390625" defaultRowHeight="15.75"/>
  <cols>
    <col min="1" max="2" width="2.625" style="0" customWidth="1"/>
    <col min="3" max="3" width="10.75390625" style="0" customWidth="1"/>
    <col min="4" max="4" width="2.375" style="0" customWidth="1"/>
    <col min="5" max="5" width="72.00390625" style="0" customWidth="1"/>
    <col min="6" max="19" width="10.50390625" style="0" customWidth="1"/>
  </cols>
  <sheetData>
    <row r="1" s="9" customFormat="1" ht="20.25">
      <c r="E1" s="62" t="s">
        <v>170</v>
      </c>
    </row>
    <row r="2" s="9" customFormat="1" ht="30" customHeight="1">
      <c r="E2" s="161"/>
    </row>
    <row r="3" spans="1:5" ht="22.5" customHeight="1">
      <c r="A3" s="10"/>
      <c r="B3" s="149"/>
      <c r="C3" s="150" t="s">
        <v>75</v>
      </c>
      <c r="D3" s="151"/>
      <c r="E3" s="152"/>
    </row>
    <row r="4" spans="1:5" ht="27" customHeight="1">
      <c r="A4" s="10"/>
      <c r="B4" s="153"/>
      <c r="C4" s="55" t="s">
        <v>74</v>
      </c>
      <c r="D4" s="10"/>
      <c r="E4" s="154" t="s">
        <v>73</v>
      </c>
    </row>
    <row r="5" spans="1:5" ht="12.75" customHeight="1">
      <c r="A5" s="10"/>
      <c r="B5" s="153"/>
      <c r="C5" s="10"/>
      <c r="D5" s="10"/>
      <c r="E5" s="154"/>
    </row>
    <row r="6" spans="1:5" ht="16.5" customHeight="1">
      <c r="A6" s="10"/>
      <c r="B6" s="153"/>
      <c r="C6" s="199"/>
      <c r="D6" s="10"/>
      <c r="E6" s="155" t="s">
        <v>101</v>
      </c>
    </row>
    <row r="7" spans="1:5" ht="13.5" customHeight="1">
      <c r="A7" s="10"/>
      <c r="B7" s="153"/>
      <c r="C7" s="5"/>
      <c r="D7" s="10"/>
      <c r="E7" s="154" t="s">
        <v>100</v>
      </c>
    </row>
    <row r="8" spans="1:5" ht="13.5" customHeight="1">
      <c r="A8" s="10"/>
      <c r="B8" s="153"/>
      <c r="C8" s="5"/>
      <c r="D8" s="10"/>
      <c r="E8" s="154"/>
    </row>
    <row r="9" spans="1:5" ht="16.5" customHeight="1">
      <c r="A9" s="10"/>
      <c r="B9" s="153"/>
      <c r="C9" s="66"/>
      <c r="D9" s="10"/>
      <c r="E9" s="155" t="s">
        <v>103</v>
      </c>
    </row>
    <row r="10" spans="1:5" ht="12.75" customHeight="1">
      <c r="A10" s="10"/>
      <c r="B10" s="153"/>
      <c r="C10" s="5"/>
      <c r="D10" s="10"/>
      <c r="E10" s="154" t="s">
        <v>100</v>
      </c>
    </row>
    <row r="11" spans="1:5" ht="12.75" customHeight="1">
      <c r="A11" s="10"/>
      <c r="B11" s="156"/>
      <c r="C11" s="157"/>
      <c r="D11" s="158"/>
      <c r="E11" s="159"/>
    </row>
    <row r="12" ht="36" customHeight="1">
      <c r="B12" s="8" t="s">
        <v>122</v>
      </c>
    </row>
    <row r="13" spans="3:5" ht="25.5" customHeight="1">
      <c r="C13" s="12" t="s">
        <v>47</v>
      </c>
      <c r="D13" s="13"/>
      <c r="E13" s="12" t="s">
        <v>76</v>
      </c>
    </row>
    <row r="14" spans="3:5" ht="36" customHeight="1">
      <c r="C14" s="12" t="s">
        <v>99</v>
      </c>
      <c r="D14" s="13"/>
      <c r="E14" s="12" t="s">
        <v>119</v>
      </c>
    </row>
    <row r="15" spans="2:5" ht="26.25" customHeight="1">
      <c r="B15" s="8" t="s">
        <v>174</v>
      </c>
      <c r="E15" s="1"/>
    </row>
    <row r="16" spans="3:5" ht="25.5" customHeight="1">
      <c r="C16" s="12" t="s">
        <v>47</v>
      </c>
      <c r="D16" s="13"/>
      <c r="E16" s="12" t="s">
        <v>76</v>
      </c>
    </row>
    <row r="17" spans="3:5" ht="49.5" customHeight="1">
      <c r="C17" s="12" t="s">
        <v>155</v>
      </c>
      <c r="D17" s="13"/>
      <c r="E17" s="12" t="s">
        <v>176</v>
      </c>
    </row>
    <row r="18" spans="3:5" ht="36" customHeight="1">
      <c r="C18" s="12" t="s">
        <v>172</v>
      </c>
      <c r="E18" s="12" t="s">
        <v>130</v>
      </c>
    </row>
    <row r="19" spans="3:5" ht="50.25" customHeight="1">
      <c r="C19" s="12" t="s">
        <v>156</v>
      </c>
      <c r="D19" s="13"/>
      <c r="E19" s="12" t="s">
        <v>177</v>
      </c>
    </row>
    <row r="20" spans="3:5" ht="34.5" customHeight="1">
      <c r="C20" s="12" t="s">
        <v>173</v>
      </c>
      <c r="E20" s="12" t="s">
        <v>130</v>
      </c>
    </row>
    <row r="21" spans="2:5" ht="26.25" customHeight="1">
      <c r="B21" s="8" t="s">
        <v>161</v>
      </c>
      <c r="E21" s="1"/>
    </row>
    <row r="22" spans="3:5" ht="25.5" customHeight="1">
      <c r="C22" s="12" t="s">
        <v>47</v>
      </c>
      <c r="D22" s="13"/>
      <c r="E22" s="12" t="s">
        <v>76</v>
      </c>
    </row>
    <row r="23" spans="3:5" ht="36" customHeight="1">
      <c r="C23" s="12" t="s">
        <v>120</v>
      </c>
      <c r="D23" s="13"/>
      <c r="E23" s="12" t="s">
        <v>157</v>
      </c>
    </row>
    <row r="24" spans="2:5" ht="26.25" customHeight="1">
      <c r="B24" s="8" t="s">
        <v>104</v>
      </c>
      <c r="E24" s="1"/>
    </row>
    <row r="25" spans="3:5" ht="35.25" customHeight="1">
      <c r="C25" s="6"/>
      <c r="D25" s="2"/>
      <c r="E25" s="12" t="s">
        <v>158</v>
      </c>
    </row>
    <row r="26" spans="2:5" ht="26.25" customHeight="1">
      <c r="B26" s="8" t="s">
        <v>123</v>
      </c>
      <c r="E26" s="1"/>
    </row>
    <row r="27" spans="3:5" ht="34.5" customHeight="1">
      <c r="C27" s="6"/>
      <c r="D27" s="2"/>
      <c r="E27" s="12" t="s">
        <v>159</v>
      </c>
    </row>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sheetData>
  <sheetProtection/>
  <printOptions/>
  <pageMargins left="0.65" right="0.65" top="0.94" bottom="1" header="0.5" footer="0.5"/>
  <pageSetup horizontalDpi="600" verticalDpi="600" orientation="portrait" scale="91" r:id="rId1"/>
  <headerFooter alignWithMargins="0">
    <oddHeader>&amp;C&amp;"Times New Roman,Italic"&amp;10&amp;KFF0000 This instruction page is for reference only. Do not include this page into an Agreement package.&amp;R&amp;"Times New Roman,Italic"&amp;10
</oddHeader>
    <oddFooter>&amp;L&amp;"Times New Roman,Italic"&amp;10Design-Bid-Award&amp;R&amp;"Times New Roman,Italic"&amp;9 rev. 1/14/14</oddFooter>
  </headerFooter>
</worksheet>
</file>

<file path=xl/worksheets/sheet2.xml><?xml version="1.0" encoding="utf-8"?>
<worksheet xmlns="http://schemas.openxmlformats.org/spreadsheetml/2006/main" xmlns:r="http://schemas.openxmlformats.org/officeDocument/2006/relationships">
  <dimension ref="A3:H51"/>
  <sheetViews>
    <sheetView view="pageLayout" workbookViewId="0" topLeftCell="A4">
      <selection activeCell="D6" sqref="D6:E6"/>
    </sheetView>
  </sheetViews>
  <sheetFormatPr defaultColWidth="9.00390625" defaultRowHeight="15.75"/>
  <cols>
    <col min="1" max="1" width="9.625" style="0" customWidth="1"/>
    <col min="2" max="2" width="1.625" style="0" customWidth="1"/>
    <col min="3" max="3" width="33.625" style="0" customWidth="1"/>
    <col min="4" max="4" width="2.75390625" style="0" customWidth="1"/>
    <col min="5" max="5" width="9.625" style="0" customWidth="1"/>
    <col min="6" max="6" width="1.625" style="0" customWidth="1"/>
    <col min="7" max="7" width="33.625" style="0" customWidth="1"/>
    <col min="8" max="8" width="17.375" style="0" customWidth="1"/>
    <col min="9" max="9" width="9.625" style="0" customWidth="1"/>
  </cols>
  <sheetData>
    <row r="3" ht="15">
      <c r="D3" s="3" t="s">
        <v>88</v>
      </c>
    </row>
    <row r="4" ht="15">
      <c r="D4" s="3"/>
    </row>
    <row r="5" spans="1:4" ht="18" customHeight="1">
      <c r="A5" s="160"/>
      <c r="D5" s="3"/>
    </row>
    <row r="6" spans="3:5" ht="15">
      <c r="C6" s="7" t="s">
        <v>48</v>
      </c>
      <c r="D6" s="198">
        <v>2</v>
      </c>
      <c r="E6" t="s">
        <v>49</v>
      </c>
    </row>
    <row r="7" ht="14.25" customHeight="1">
      <c r="D7" s="5"/>
    </row>
    <row r="8" spans="1:8" ht="15">
      <c r="A8" s="63" t="s">
        <v>3</v>
      </c>
      <c r="B8" s="2"/>
      <c r="C8" s="2"/>
      <c r="D8" s="2"/>
      <c r="E8" s="64" t="s">
        <v>45</v>
      </c>
      <c r="F8" s="2"/>
      <c r="G8" s="2"/>
      <c r="H8" s="2"/>
    </row>
    <row r="9" spans="1:8" ht="15">
      <c r="A9" s="2">
        <v>101</v>
      </c>
      <c r="B9" s="2"/>
      <c r="C9" s="2" t="s">
        <v>4</v>
      </c>
      <c r="D9" s="2"/>
      <c r="E9" s="2">
        <v>317</v>
      </c>
      <c r="F9" s="2"/>
      <c r="G9" s="2" t="s">
        <v>27</v>
      </c>
      <c r="H9" s="2"/>
    </row>
    <row r="10" spans="1:8" ht="15">
      <c r="A10" s="2">
        <v>102</v>
      </c>
      <c r="B10" s="2"/>
      <c r="C10" s="2" t="s">
        <v>5</v>
      </c>
      <c r="D10" s="2"/>
      <c r="E10" s="2">
        <v>318</v>
      </c>
      <c r="F10" s="2"/>
      <c r="G10" s="2" t="s">
        <v>28</v>
      </c>
      <c r="H10" s="2"/>
    </row>
    <row r="11" spans="1:8" ht="15">
      <c r="A11" s="2">
        <v>103</v>
      </c>
      <c r="B11" s="2"/>
      <c r="C11" s="2" t="s">
        <v>89</v>
      </c>
      <c r="D11" s="2"/>
      <c r="E11" s="2">
        <v>319</v>
      </c>
      <c r="F11" s="2"/>
      <c r="G11" s="2" t="s">
        <v>29</v>
      </c>
      <c r="H11" s="2"/>
    </row>
    <row r="12" spans="1:8" ht="15">
      <c r="A12" s="2">
        <v>104</v>
      </c>
      <c r="B12" s="2"/>
      <c r="C12" s="2" t="s">
        <v>105</v>
      </c>
      <c r="D12" s="2"/>
      <c r="E12" s="2">
        <v>320</v>
      </c>
      <c r="F12" s="2"/>
      <c r="G12" s="2" t="s">
        <v>93</v>
      </c>
      <c r="H12" s="2"/>
    </row>
    <row r="13" spans="1:8" ht="15">
      <c r="A13" s="2"/>
      <c r="B13" s="2"/>
      <c r="C13" s="2"/>
      <c r="D13" s="2"/>
      <c r="E13" s="2">
        <v>321</v>
      </c>
      <c r="F13" s="2"/>
      <c r="G13" s="2" t="s">
        <v>30</v>
      </c>
      <c r="H13" s="2"/>
    </row>
    <row r="14" spans="1:8" ht="15">
      <c r="A14" s="63" t="s">
        <v>6</v>
      </c>
      <c r="B14" s="2"/>
      <c r="C14" s="2"/>
      <c r="D14" s="2"/>
      <c r="E14" s="2">
        <v>322</v>
      </c>
      <c r="F14" s="2"/>
      <c r="G14" s="2" t="s">
        <v>31</v>
      </c>
      <c r="H14" s="2"/>
    </row>
    <row r="15" spans="1:8" ht="15">
      <c r="A15" s="2">
        <v>201</v>
      </c>
      <c r="B15" s="2"/>
      <c r="C15" s="2" t="s">
        <v>7</v>
      </c>
      <c r="D15" s="2"/>
      <c r="E15" s="2">
        <v>323</v>
      </c>
      <c r="F15" s="2"/>
      <c r="G15" s="2" t="s">
        <v>105</v>
      </c>
      <c r="H15" s="2"/>
    </row>
    <row r="16" spans="1:8" ht="15">
      <c r="A16" s="2">
        <v>202</v>
      </c>
      <c r="B16" s="2"/>
      <c r="C16" s="2" t="s">
        <v>8</v>
      </c>
      <c r="D16" s="2"/>
      <c r="E16" s="2"/>
      <c r="F16" s="2"/>
      <c r="G16" s="2"/>
      <c r="H16" s="2"/>
    </row>
    <row r="17" spans="1:8" ht="15">
      <c r="A17" s="197">
        <v>203</v>
      </c>
      <c r="B17" s="197"/>
      <c r="C17" s="197" t="s">
        <v>9</v>
      </c>
      <c r="D17" s="2"/>
      <c r="E17" s="2"/>
      <c r="F17" s="2"/>
      <c r="G17" s="2"/>
      <c r="H17" s="2"/>
    </row>
    <row r="18" spans="1:8" ht="15">
      <c r="A18" s="2">
        <v>204</v>
      </c>
      <c r="B18" s="2"/>
      <c r="C18" s="2" t="s">
        <v>13</v>
      </c>
      <c r="D18" s="2"/>
      <c r="E18" s="64" t="s">
        <v>35</v>
      </c>
      <c r="F18" s="64"/>
      <c r="G18" s="2"/>
      <c r="H18" s="2"/>
    </row>
    <row r="19" spans="1:8" ht="15">
      <c r="A19" s="2">
        <v>205</v>
      </c>
      <c r="B19" s="2"/>
      <c r="C19" s="2" t="s">
        <v>10</v>
      </c>
      <c r="D19" s="2"/>
      <c r="E19" s="2">
        <v>401</v>
      </c>
      <c r="F19" s="2"/>
      <c r="G19" s="2" t="s">
        <v>36</v>
      </c>
      <c r="H19" s="2"/>
    </row>
    <row r="20" spans="1:8" ht="15">
      <c r="A20" s="2">
        <v>206</v>
      </c>
      <c r="B20" s="2"/>
      <c r="C20" s="2" t="s">
        <v>90</v>
      </c>
      <c r="D20" s="2"/>
      <c r="E20" s="2">
        <v>402</v>
      </c>
      <c r="F20" s="2"/>
      <c r="G20" s="2" t="s">
        <v>37</v>
      </c>
      <c r="H20" s="2"/>
    </row>
    <row r="21" spans="1:8" ht="15">
      <c r="A21" s="2">
        <v>207</v>
      </c>
      <c r="B21" s="2"/>
      <c r="C21" s="2" t="s">
        <v>94</v>
      </c>
      <c r="D21" s="2"/>
      <c r="E21" s="2">
        <v>403</v>
      </c>
      <c r="F21" s="2"/>
      <c r="G21" s="2" t="s">
        <v>44</v>
      </c>
      <c r="H21" s="2"/>
    </row>
    <row r="22" spans="1:8" ht="15">
      <c r="A22" s="2">
        <v>208</v>
      </c>
      <c r="B22" s="2"/>
      <c r="C22" s="2" t="s">
        <v>11</v>
      </c>
      <c r="D22" s="2"/>
      <c r="E22" s="2">
        <v>404</v>
      </c>
      <c r="F22" s="2"/>
      <c r="G22" s="2" t="s">
        <v>38</v>
      </c>
      <c r="H22" s="2"/>
    </row>
    <row r="23" spans="1:8" ht="15">
      <c r="A23" s="2">
        <v>209</v>
      </c>
      <c r="B23" s="2"/>
      <c r="C23" s="2" t="s">
        <v>95</v>
      </c>
      <c r="D23" s="2"/>
      <c r="E23" s="2">
        <v>405</v>
      </c>
      <c r="F23" s="2"/>
      <c r="G23" s="2" t="s">
        <v>39</v>
      </c>
      <c r="H23" s="2"/>
    </row>
    <row r="24" spans="1:8" ht="15">
      <c r="A24" s="2">
        <v>210</v>
      </c>
      <c r="B24" s="2"/>
      <c r="C24" s="2" t="s">
        <v>12</v>
      </c>
      <c r="D24" s="2"/>
      <c r="E24" s="2">
        <v>406</v>
      </c>
      <c r="F24" s="2"/>
      <c r="G24" s="2" t="s">
        <v>40</v>
      </c>
      <c r="H24" s="2"/>
    </row>
    <row r="25" spans="1:8" ht="15">
      <c r="A25" s="2">
        <v>211</v>
      </c>
      <c r="B25" s="2"/>
      <c r="C25" s="2" t="s">
        <v>91</v>
      </c>
      <c r="D25" s="2"/>
      <c r="E25" s="2">
        <v>407</v>
      </c>
      <c r="F25" s="2"/>
      <c r="G25" s="2" t="s">
        <v>92</v>
      </c>
      <c r="H25" s="2"/>
    </row>
    <row r="26" spans="1:8" ht="15">
      <c r="A26" s="196">
        <v>212</v>
      </c>
      <c r="B26" s="196"/>
      <c r="C26" s="196" t="s">
        <v>105</v>
      </c>
      <c r="D26" s="2"/>
      <c r="E26" s="2">
        <v>408</v>
      </c>
      <c r="F26" s="2"/>
      <c r="G26" s="2" t="s">
        <v>105</v>
      </c>
      <c r="H26" s="2"/>
    </row>
    <row r="27" spans="1:8" ht="15">
      <c r="A27" s="2"/>
      <c r="B27" s="2"/>
      <c r="C27" s="2"/>
      <c r="D27" s="2"/>
      <c r="E27" s="2"/>
      <c r="F27" s="2"/>
      <c r="G27" s="2"/>
      <c r="H27" s="2"/>
    </row>
    <row r="28" spans="1:8" ht="15">
      <c r="A28" s="2"/>
      <c r="B28" s="2"/>
      <c r="C28" s="2"/>
      <c r="D28" s="2"/>
      <c r="E28" s="2"/>
      <c r="F28" s="2"/>
      <c r="G28" s="2"/>
      <c r="H28" s="2"/>
    </row>
    <row r="29" spans="1:8" ht="15">
      <c r="A29" s="63" t="s">
        <v>14</v>
      </c>
      <c r="B29" s="2"/>
      <c r="C29" s="2"/>
      <c r="D29" s="2"/>
      <c r="E29" s="64" t="s">
        <v>41</v>
      </c>
      <c r="F29" s="64"/>
      <c r="G29" s="2"/>
      <c r="H29" s="2"/>
    </row>
    <row r="30" spans="1:8" ht="15">
      <c r="A30" s="2">
        <v>301</v>
      </c>
      <c r="B30" s="2"/>
      <c r="C30" s="2" t="s">
        <v>15</v>
      </c>
      <c r="D30" s="2"/>
      <c r="E30" s="2">
        <v>501</v>
      </c>
      <c r="F30" s="2"/>
      <c r="G30" s="2" t="s">
        <v>42</v>
      </c>
      <c r="H30" s="2"/>
    </row>
    <row r="31" spans="1:8" ht="15">
      <c r="A31" s="2">
        <v>302</v>
      </c>
      <c r="B31" s="2"/>
      <c r="C31" s="2" t="s">
        <v>16</v>
      </c>
      <c r="D31" s="2"/>
      <c r="E31" s="2">
        <v>502</v>
      </c>
      <c r="F31" s="2"/>
      <c r="G31" s="2" t="s">
        <v>43</v>
      </c>
      <c r="H31" s="2"/>
    </row>
    <row r="32" spans="1:8" ht="15">
      <c r="A32" s="2">
        <v>303</v>
      </c>
      <c r="B32" s="2"/>
      <c r="C32" s="2" t="s">
        <v>32</v>
      </c>
      <c r="D32" s="2"/>
      <c r="E32" s="2">
        <v>503</v>
      </c>
      <c r="F32" s="2"/>
      <c r="G32" s="2" t="s">
        <v>105</v>
      </c>
      <c r="H32" s="2"/>
    </row>
    <row r="33" spans="1:8" ht="15">
      <c r="A33" s="2">
        <v>304</v>
      </c>
      <c r="B33" s="2"/>
      <c r="C33" s="2" t="s">
        <v>17</v>
      </c>
      <c r="D33" s="2"/>
      <c r="E33" s="2"/>
      <c r="F33" s="2"/>
      <c r="G33" s="2"/>
      <c r="H33" s="2"/>
    </row>
    <row r="34" spans="1:8" ht="15">
      <c r="A34" s="2">
        <v>305</v>
      </c>
      <c r="B34" s="2"/>
      <c r="C34" s="2" t="s">
        <v>33</v>
      </c>
      <c r="D34" s="2"/>
      <c r="E34" s="2"/>
      <c r="F34" s="2"/>
      <c r="G34" s="2"/>
      <c r="H34" s="2"/>
    </row>
    <row r="35" spans="1:8" ht="15">
      <c r="A35" s="2">
        <v>306</v>
      </c>
      <c r="B35" s="2"/>
      <c r="C35" s="2" t="s">
        <v>18</v>
      </c>
      <c r="D35" s="2"/>
      <c r="E35" s="2"/>
      <c r="F35" s="2"/>
      <c r="G35" s="2"/>
      <c r="H35" s="2"/>
    </row>
    <row r="36" spans="1:8" ht="15">
      <c r="A36" s="2">
        <v>307</v>
      </c>
      <c r="B36" s="2"/>
      <c r="C36" s="2" t="s">
        <v>96</v>
      </c>
      <c r="D36" s="2"/>
      <c r="E36" s="2"/>
      <c r="F36" s="2"/>
      <c r="G36" s="2"/>
      <c r="H36" s="2"/>
    </row>
    <row r="37" spans="1:8" ht="15">
      <c r="A37" s="2">
        <v>308</v>
      </c>
      <c r="B37" s="2"/>
      <c r="C37" s="2" t="s">
        <v>19</v>
      </c>
      <c r="D37" s="2"/>
      <c r="E37" s="2"/>
      <c r="F37" s="2"/>
      <c r="G37" s="2"/>
      <c r="H37" s="2"/>
    </row>
    <row r="38" spans="1:8" ht="15">
      <c r="A38" s="2">
        <v>309</v>
      </c>
      <c r="B38" s="2"/>
      <c r="C38" s="2" t="s">
        <v>20</v>
      </c>
      <c r="D38" s="2"/>
      <c r="E38" s="2"/>
      <c r="F38" s="2"/>
      <c r="G38" s="2"/>
      <c r="H38" s="2"/>
    </row>
    <row r="39" spans="1:8" ht="15">
      <c r="A39" s="2">
        <v>310</v>
      </c>
      <c r="B39" s="2"/>
      <c r="C39" s="2" t="s">
        <v>34</v>
      </c>
      <c r="D39" s="2"/>
      <c r="E39" s="2"/>
      <c r="F39" s="2"/>
      <c r="G39" s="2"/>
      <c r="H39" s="2"/>
    </row>
    <row r="40" spans="1:8" ht="15">
      <c r="A40" s="2">
        <v>311</v>
      </c>
      <c r="B40" s="2"/>
      <c r="C40" s="2" t="s">
        <v>21</v>
      </c>
      <c r="D40" s="2"/>
      <c r="E40" s="2"/>
      <c r="F40" s="2"/>
      <c r="G40" s="2"/>
      <c r="H40" s="2"/>
    </row>
    <row r="41" spans="1:8" ht="15">
      <c r="A41" s="2">
        <v>312</v>
      </c>
      <c r="B41" s="2"/>
      <c r="C41" s="2" t="s">
        <v>22</v>
      </c>
      <c r="D41" s="2"/>
      <c r="E41" s="2"/>
      <c r="F41" s="2"/>
      <c r="G41" s="2"/>
      <c r="H41" s="2"/>
    </row>
    <row r="42" spans="1:8" ht="15">
      <c r="A42" s="2">
        <v>313</v>
      </c>
      <c r="B42" s="2"/>
      <c r="C42" s="2" t="s">
        <v>23</v>
      </c>
      <c r="D42" s="2"/>
      <c r="E42" s="2"/>
      <c r="F42" s="2"/>
      <c r="G42" s="2"/>
      <c r="H42" s="2"/>
    </row>
    <row r="43" spans="1:8" ht="15">
      <c r="A43" s="2">
        <v>314</v>
      </c>
      <c r="B43" s="2"/>
      <c r="C43" s="2" t="s">
        <v>24</v>
      </c>
      <c r="D43" s="2"/>
      <c r="E43" s="2"/>
      <c r="F43" s="2"/>
      <c r="G43" s="2"/>
      <c r="H43" s="2"/>
    </row>
    <row r="44" spans="1:8" ht="15">
      <c r="A44" s="2">
        <v>315</v>
      </c>
      <c r="B44" s="2"/>
      <c r="C44" s="2" t="s">
        <v>25</v>
      </c>
      <c r="D44" s="2"/>
      <c r="E44" s="2"/>
      <c r="F44" s="2"/>
      <c r="G44" s="2"/>
      <c r="H44" s="2"/>
    </row>
    <row r="45" spans="1:8" ht="15">
      <c r="A45" s="2">
        <v>316</v>
      </c>
      <c r="B45" s="2"/>
      <c r="C45" s="2" t="s">
        <v>26</v>
      </c>
      <c r="D45" s="2"/>
      <c r="E45" s="2"/>
      <c r="F45" s="2"/>
      <c r="G45" s="2"/>
      <c r="H45" s="2"/>
    </row>
    <row r="46" spans="1:8" ht="15">
      <c r="A46" s="2"/>
      <c r="B46" s="2"/>
      <c r="C46" s="2"/>
      <c r="D46" s="2"/>
      <c r="E46" s="2"/>
      <c r="F46" s="2"/>
      <c r="G46" s="2"/>
      <c r="H46" s="2"/>
    </row>
    <row r="47" spans="1:8" ht="15">
      <c r="A47" s="2"/>
      <c r="B47" s="2"/>
      <c r="C47" s="2"/>
      <c r="D47" s="2"/>
      <c r="E47" s="2"/>
      <c r="F47" s="2"/>
      <c r="G47" s="2"/>
      <c r="H47" s="2"/>
    </row>
    <row r="51" ht="15">
      <c r="A51" s="4"/>
    </row>
  </sheetData>
  <sheetProtection/>
  <printOptions/>
  <pageMargins left="0.65" right="0.65" top="1.05" bottom="0.9" header="0.5" footer="0.5"/>
  <pageSetup horizontalDpi="600" verticalDpi="600" orientation="portrait" scale="91" r:id="rId1"/>
  <headerFooter alignWithMargins="0">
    <oddHeader>&amp;C&amp;"Times New Roman,Italic"&amp;10&amp;KFF0000Complete and keep in the project files. Do not include this page into an Agreement package.</oddHeader>
    <oddFooter>&amp;L&amp;"Times New Roman,Italic"&amp;10Design-Bid-Award&amp;R&amp;"Times New Roman,Italic"&amp;9 rev. 1/14/14</oddFooter>
  </headerFooter>
</worksheet>
</file>

<file path=xl/worksheets/sheet3.xml><?xml version="1.0" encoding="utf-8"?>
<worksheet xmlns="http://schemas.openxmlformats.org/spreadsheetml/2006/main" xmlns:r="http://schemas.openxmlformats.org/officeDocument/2006/relationships">
  <dimension ref="A1:BR85"/>
  <sheetViews>
    <sheetView showGridLines="0" tabSelected="1" zoomScale="75" zoomScaleNormal="75" workbookViewId="0" topLeftCell="A4">
      <selection activeCell="C7" sqref="C7"/>
    </sheetView>
  </sheetViews>
  <sheetFormatPr defaultColWidth="9.375" defaultRowHeight="15.75"/>
  <cols>
    <col min="1" max="1" width="14.125" style="15" customWidth="1"/>
    <col min="2" max="4" width="14.625" style="15" customWidth="1"/>
    <col min="5" max="5" width="14.625" style="16" customWidth="1"/>
    <col min="6" max="6" width="14.625" style="17" customWidth="1"/>
    <col min="7" max="7" width="16.00390625" style="17" customWidth="1"/>
    <col min="8" max="8" width="15.125" style="18" customWidth="1"/>
    <col min="9" max="9" width="6.00390625" style="18" customWidth="1"/>
    <col min="10" max="10" width="30.875" style="18" customWidth="1"/>
    <col min="11" max="11" width="9.375" style="18" customWidth="1"/>
    <col min="12" max="70" width="9.375" style="19" customWidth="1"/>
    <col min="71" max="16384" width="9.375" style="20" customWidth="1"/>
  </cols>
  <sheetData>
    <row r="1" spans="5:10" ht="17.25">
      <c r="E1" s="54" t="s">
        <v>110</v>
      </c>
      <c r="F1" s="16"/>
      <c r="H1" s="17"/>
      <c r="J1" s="201"/>
    </row>
    <row r="2" spans="4:10" ht="18.75" customHeight="1">
      <c r="D2" s="21"/>
      <c r="E2" s="23" t="s">
        <v>162</v>
      </c>
      <c r="F2" s="22"/>
      <c r="H2" s="24"/>
      <c r="J2" s="201"/>
    </row>
    <row r="3" spans="4:10" ht="18.75" customHeight="1">
      <c r="D3" s="21"/>
      <c r="E3" s="23" t="s">
        <v>102</v>
      </c>
      <c r="F3" s="22"/>
      <c r="H3" s="24"/>
      <c r="J3" s="201"/>
    </row>
    <row r="4" spans="4:10" ht="18.75" customHeight="1">
      <c r="D4" s="21"/>
      <c r="E4" s="163"/>
      <c r="F4" s="22"/>
      <c r="H4" s="24"/>
      <c r="J4" s="201"/>
    </row>
    <row r="5" spans="4:10" ht="18.75" customHeight="1">
      <c r="D5" s="21"/>
      <c r="E5" s="23"/>
      <c r="F5" s="22"/>
      <c r="H5" s="24"/>
      <c r="J5" s="201"/>
    </row>
    <row r="6" spans="5:10" ht="15.75" customHeight="1" thickBot="1">
      <c r="E6" s="20"/>
      <c r="F6" s="25"/>
      <c r="H6" s="17"/>
      <c r="J6" s="201"/>
    </row>
    <row r="7" spans="2:10" ht="18" customHeight="1">
      <c r="B7" s="26" t="s">
        <v>114</v>
      </c>
      <c r="C7" s="215"/>
      <c r="D7" s="216"/>
      <c r="E7" s="217"/>
      <c r="F7" s="218"/>
      <c r="G7" s="27"/>
      <c r="H7" s="180"/>
      <c r="J7" s="201"/>
    </row>
    <row r="8" spans="2:10" ht="18" customHeight="1">
      <c r="B8" s="28" t="s">
        <v>113</v>
      </c>
      <c r="C8" s="219" t="s">
        <v>68</v>
      </c>
      <c r="D8" s="200"/>
      <c r="E8" s="220"/>
      <c r="F8" s="221"/>
      <c r="G8" s="29"/>
      <c r="H8" s="164"/>
      <c r="J8" s="202" t="s">
        <v>144</v>
      </c>
    </row>
    <row r="9" spans="2:10" ht="18" customHeight="1">
      <c r="B9" s="28" t="s">
        <v>50</v>
      </c>
      <c r="C9" s="219" t="s">
        <v>68</v>
      </c>
      <c r="D9" s="200"/>
      <c r="E9" s="220"/>
      <c r="F9" s="221"/>
      <c r="G9" s="29"/>
      <c r="H9" s="164"/>
      <c r="J9" s="202" t="s">
        <v>145</v>
      </c>
    </row>
    <row r="10" spans="2:10" ht="18" customHeight="1" thickBot="1">
      <c r="B10" s="30" t="s">
        <v>115</v>
      </c>
      <c r="C10" s="222" t="s">
        <v>68</v>
      </c>
      <c r="D10" s="223"/>
      <c r="E10" s="224"/>
      <c r="F10" s="225"/>
      <c r="G10" s="31"/>
      <c r="H10" s="165"/>
      <c r="J10" s="203"/>
    </row>
    <row r="11" spans="2:10" ht="10.5" customHeight="1" thickBot="1">
      <c r="B11" s="138"/>
      <c r="C11" s="139"/>
      <c r="D11" s="140"/>
      <c r="E11" s="140"/>
      <c r="F11" s="140"/>
      <c r="G11" s="140"/>
      <c r="H11" s="166"/>
      <c r="J11" s="203"/>
    </row>
    <row r="12" spans="2:70" s="35" customFormat="1" ht="18">
      <c r="B12" s="32" t="s">
        <v>77</v>
      </c>
      <c r="C12" s="33"/>
      <c r="E12" s="98" t="s">
        <v>51</v>
      </c>
      <c r="F12" s="99" t="s">
        <v>52</v>
      </c>
      <c r="G12" s="99" t="s">
        <v>67</v>
      </c>
      <c r="H12" s="167" t="s">
        <v>79</v>
      </c>
      <c r="J12" s="202" t="s">
        <v>143</v>
      </c>
      <c r="K12" s="56"/>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row>
    <row r="13" spans="2:11" s="34" customFormat="1" ht="15">
      <c r="B13" s="36"/>
      <c r="C13" s="37"/>
      <c r="E13" s="100" t="s">
        <v>53</v>
      </c>
      <c r="F13" s="101" t="s">
        <v>111</v>
      </c>
      <c r="G13" s="101" t="s">
        <v>66</v>
      </c>
      <c r="H13" s="167" t="s">
        <v>112</v>
      </c>
      <c r="J13" s="202" t="s">
        <v>46</v>
      </c>
      <c r="K13" s="56"/>
    </row>
    <row r="14" spans="2:11" s="82" customFormat="1" ht="15.75" customHeight="1">
      <c r="B14" s="84" t="s">
        <v>2</v>
      </c>
      <c r="C14" s="69"/>
      <c r="E14" s="226">
        <v>0</v>
      </c>
      <c r="F14" s="227">
        <v>0</v>
      </c>
      <c r="G14" s="113">
        <f>E14*H14</f>
        <v>0</v>
      </c>
      <c r="H14" s="168">
        <f>ROUND(IF(F14=1,J14,IF(F14=2,J16,IF(F14=3,J17,IF(F14=4,J18,IF(F14=5,J19))))),4)</f>
        <v>0</v>
      </c>
      <c r="J14" s="204" t="e">
        <f>-0.0141226*LOG(E18)+0.171508</f>
        <v>#NUM!</v>
      </c>
      <c r="K14" s="85"/>
    </row>
    <row r="15" spans="2:11" s="82" customFormat="1" ht="9" customHeight="1">
      <c r="B15" s="84"/>
      <c r="C15" s="69"/>
      <c r="E15" s="96"/>
      <c r="F15" s="97"/>
      <c r="G15" s="86"/>
      <c r="H15" s="169"/>
      <c r="J15" s="204"/>
      <c r="K15" s="85"/>
    </row>
    <row r="16" spans="2:70" s="83" customFormat="1" ht="15.75" customHeight="1">
      <c r="B16" s="84" t="s">
        <v>71</v>
      </c>
      <c r="C16" s="69"/>
      <c r="E16" s="226">
        <v>0</v>
      </c>
      <c r="F16" s="227">
        <v>0</v>
      </c>
      <c r="G16" s="113">
        <f>E16*H16</f>
        <v>0</v>
      </c>
      <c r="H16" s="168">
        <f>ROUND(IF(F16=1,J14+0.02,IF(F16=2,J16+0.02,IF(F16=3,J17+0.02,IF(F16=4,J18+0.02,IF(F16=5,J19+0.02))))),4)</f>
        <v>0</v>
      </c>
      <c r="J16" s="204" t="e">
        <f>-0.0128776*LOG(E18)+0.1595783</f>
        <v>#NUM!</v>
      </c>
      <c r="K16" s="85"/>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row>
    <row r="17" spans="2:70" s="83" customFormat="1" ht="12.75">
      <c r="B17" s="87"/>
      <c r="G17" s="114"/>
      <c r="H17" s="170"/>
      <c r="J17" s="204" t="e">
        <f>-0.01224308*LOG(E18)+0.1514231</f>
        <v>#NUM!</v>
      </c>
      <c r="K17" s="85"/>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row>
    <row r="18" spans="2:70" s="83" customFormat="1" ht="15.75" customHeight="1">
      <c r="B18" s="84" t="s">
        <v>81</v>
      </c>
      <c r="C18" s="69"/>
      <c r="E18" s="137">
        <f>SUM(E14:E16)</f>
        <v>0</v>
      </c>
      <c r="F18" s="88"/>
      <c r="G18" s="115">
        <f>SUM(G14:G16)</f>
        <v>0</v>
      </c>
      <c r="H18" s="171"/>
      <c r="J18" s="204" t="e">
        <f>-0.01134853*LOG(E18)+0.141839</f>
        <v>#NUM!</v>
      </c>
      <c r="K18" s="85"/>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row>
    <row r="19" spans="2:70" s="41" customFormat="1" ht="13.5" thickBot="1">
      <c r="B19" s="42"/>
      <c r="C19" s="43"/>
      <c r="D19" s="44"/>
      <c r="E19" s="45"/>
      <c r="F19" s="46"/>
      <c r="G19" s="47"/>
      <c r="H19" s="172"/>
      <c r="J19" s="205" t="e">
        <f>-0.01065862*LOG(E18)+0.1334599</f>
        <v>#NUM!</v>
      </c>
      <c r="K19" s="57"/>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row>
    <row r="20" spans="2:70" s="49" customFormat="1" ht="10.5" customHeight="1" thickBot="1">
      <c r="B20" s="145"/>
      <c r="C20" s="143"/>
      <c r="D20" s="146"/>
      <c r="E20" s="144"/>
      <c r="F20" s="143"/>
      <c r="G20" s="143"/>
      <c r="H20" s="173"/>
      <c r="J20" s="205"/>
      <c r="K20" s="3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row>
    <row r="21" spans="2:70" s="41" customFormat="1" ht="23.25" customHeight="1">
      <c r="B21" s="58" t="s">
        <v>80</v>
      </c>
      <c r="C21" s="59"/>
      <c r="D21" s="38"/>
      <c r="E21" s="50"/>
      <c r="F21" s="51"/>
      <c r="G21" s="39"/>
      <c r="H21" s="102"/>
      <c r="J21" s="206"/>
      <c r="K21" s="57"/>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row>
    <row r="22" spans="2:70" s="41" customFormat="1" ht="15" customHeight="1">
      <c r="B22" s="107"/>
      <c r="C22" s="112" t="s">
        <v>72</v>
      </c>
      <c r="D22" s="51" t="s">
        <v>160</v>
      </c>
      <c r="E22" s="39" t="s">
        <v>51</v>
      </c>
      <c r="G22" s="39" t="s">
        <v>51</v>
      </c>
      <c r="H22" s="102" t="s">
        <v>62</v>
      </c>
      <c r="J22" s="206"/>
      <c r="K22" s="57"/>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row>
    <row r="23" spans="2:70" s="41" customFormat="1" ht="11.25" customHeight="1">
      <c r="B23" s="103" t="s">
        <v>0</v>
      </c>
      <c r="C23" s="65" t="s">
        <v>63</v>
      </c>
      <c r="D23" s="104" t="s">
        <v>63</v>
      </c>
      <c r="E23" s="39" t="s">
        <v>64</v>
      </c>
      <c r="F23" s="104" t="s">
        <v>55</v>
      </c>
      <c r="G23" s="39" t="s">
        <v>116</v>
      </c>
      <c r="H23" s="105" t="s">
        <v>70</v>
      </c>
      <c r="J23" s="206"/>
      <c r="K23" s="57"/>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row>
    <row r="24" spans="2:70" s="41" customFormat="1" ht="15" customHeight="1" thickBot="1">
      <c r="B24" s="109">
        <v>1</v>
      </c>
      <c r="C24" s="110">
        <v>0.25</v>
      </c>
      <c r="D24" s="106">
        <v>0.15</v>
      </c>
      <c r="E24" s="106">
        <v>0.35</v>
      </c>
      <c r="F24" s="190">
        <v>0.02</v>
      </c>
      <c r="G24" s="106">
        <v>0.21</v>
      </c>
      <c r="H24" s="111">
        <v>0.02</v>
      </c>
      <c r="J24" s="207" t="s">
        <v>146</v>
      </c>
      <c r="K24" s="57"/>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row>
    <row r="25" spans="2:70" s="71" customFormat="1" ht="15.75" customHeight="1">
      <c r="B25" s="192">
        <f>G18</f>
        <v>0</v>
      </c>
      <c r="C25" s="116">
        <f>ROUND((B25*0.25),0)</f>
        <v>0</v>
      </c>
      <c r="D25" s="116">
        <f>ROUND(($B25*0.15),0)</f>
        <v>0</v>
      </c>
      <c r="E25" s="116">
        <f>ROUND(($B25*0.35),0)</f>
        <v>0</v>
      </c>
      <c r="F25" s="189">
        <f>ROUND(($B25*0.02),0)</f>
        <v>0</v>
      </c>
      <c r="G25" s="116">
        <f>ROUND(($B25*0.21),0)</f>
        <v>0</v>
      </c>
      <c r="H25" s="117">
        <f>B25-C25-D25-E25-F25-G25</f>
        <v>0</v>
      </c>
      <c r="J25" s="208">
        <f>SUM(C25:H25)</f>
        <v>0</v>
      </c>
      <c r="K25" s="69"/>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row>
    <row r="26" spans="1:70" s="72" customFormat="1" ht="15.75" customHeight="1">
      <c r="A26" s="174"/>
      <c r="B26" s="183" t="s">
        <v>147</v>
      </c>
      <c r="C26" s="67" t="s">
        <v>142</v>
      </c>
      <c r="D26" s="67" t="s">
        <v>142</v>
      </c>
      <c r="E26" s="113">
        <f>ROUND(E25*0.25,2)</f>
        <v>0</v>
      </c>
      <c r="F26" s="70"/>
      <c r="G26" s="108"/>
      <c r="H26" s="118"/>
      <c r="I26" s="68"/>
      <c r="J26" s="209"/>
      <c r="K26" s="68"/>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row>
    <row r="27" spans="2:70" s="73" customFormat="1" ht="15.75" customHeight="1">
      <c r="B27" s="183" t="s">
        <v>148</v>
      </c>
      <c r="C27" s="113">
        <f>ROUND(C25*0.5,2)</f>
        <v>0</v>
      </c>
      <c r="D27" s="113">
        <f>ROUND(D25*0.5,2)</f>
        <v>0</v>
      </c>
      <c r="E27" s="113">
        <f>ROUND(E25*0.25,2)</f>
        <v>0</v>
      </c>
      <c r="F27" s="188" t="s">
        <v>56</v>
      </c>
      <c r="G27" s="119" t="s">
        <v>69</v>
      </c>
      <c r="H27" s="120" t="s">
        <v>65</v>
      </c>
      <c r="J27" s="210"/>
      <c r="K27" s="74"/>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row>
    <row r="28" spans="2:70" s="71" customFormat="1" ht="15.75" customHeight="1">
      <c r="B28" s="183" t="s">
        <v>149</v>
      </c>
      <c r="C28" s="186" t="s">
        <v>142</v>
      </c>
      <c r="D28" s="186" t="s">
        <v>142</v>
      </c>
      <c r="E28" s="113">
        <f>ROUND(E25*0.25,2)</f>
        <v>0</v>
      </c>
      <c r="H28" s="174"/>
      <c r="I28" s="68"/>
      <c r="J28" s="209"/>
      <c r="K28" s="68"/>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row>
    <row r="29" spans="2:70" s="73" customFormat="1" ht="15.75" customHeight="1">
      <c r="B29" s="185" t="s">
        <v>150</v>
      </c>
      <c r="C29" s="113">
        <f>C25-C27</f>
        <v>0</v>
      </c>
      <c r="D29" s="113">
        <f>D25-D27</f>
        <v>0</v>
      </c>
      <c r="E29" s="187">
        <f>E25-(E26+E27+E28)</f>
        <v>0</v>
      </c>
      <c r="F29" s="76"/>
      <c r="H29" s="175"/>
      <c r="I29" s="74"/>
      <c r="J29" s="210"/>
      <c r="K29" s="74"/>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row>
    <row r="30" spans="2:70" s="83" customFormat="1" ht="13.5" thickBot="1">
      <c r="B30" s="77"/>
      <c r="C30" s="78"/>
      <c r="D30" s="79"/>
      <c r="E30" s="80"/>
      <c r="F30" s="121"/>
      <c r="G30" s="80"/>
      <c r="H30" s="176"/>
      <c r="I30" s="81"/>
      <c r="J30" s="211"/>
      <c r="K30" s="81"/>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row>
    <row r="31" spans="2:70" s="41" customFormat="1" ht="10.5" customHeight="1" thickBot="1">
      <c r="B31" s="141"/>
      <c r="C31" s="142"/>
      <c r="D31" s="143"/>
      <c r="E31" s="143"/>
      <c r="F31" s="143"/>
      <c r="G31" s="143"/>
      <c r="H31" s="177"/>
      <c r="I31" s="14"/>
      <c r="J31" s="212"/>
      <c r="K31" s="14"/>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row>
    <row r="32" spans="2:70" s="41" customFormat="1" ht="15" customHeight="1">
      <c r="B32" s="89" t="s">
        <v>1</v>
      </c>
      <c r="C32" s="90"/>
      <c r="D32" s="90"/>
      <c r="E32" s="90"/>
      <c r="F32" s="90"/>
      <c r="G32" s="90"/>
      <c r="H32" s="178"/>
      <c r="I32"/>
      <c r="J32" s="212"/>
      <c r="K32" s="14"/>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row>
    <row r="33" spans="2:70" s="41" customFormat="1" ht="15" customHeight="1">
      <c r="B33" s="126" t="s">
        <v>124</v>
      </c>
      <c r="C33" s="127"/>
      <c r="D33" s="57"/>
      <c r="E33" s="57"/>
      <c r="F33" s="57"/>
      <c r="G33" s="57"/>
      <c r="H33" s="178"/>
      <c r="I33" s="14"/>
      <c r="J33" s="212"/>
      <c r="K33" s="14"/>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row>
    <row r="34" spans="2:70" s="41" customFormat="1" ht="15" customHeight="1">
      <c r="B34" s="91" t="s">
        <v>125</v>
      </c>
      <c r="C34" s="57"/>
      <c r="D34" s="57"/>
      <c r="E34" s="57"/>
      <c r="F34" s="57"/>
      <c r="G34" s="57"/>
      <c r="H34" s="178"/>
      <c r="I34" s="14"/>
      <c r="J34" s="212"/>
      <c r="K34" s="14"/>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row>
    <row r="35" spans="2:70" s="41" customFormat="1" ht="15" customHeight="1">
      <c r="B35" s="131" t="s">
        <v>126</v>
      </c>
      <c r="C35" s="57"/>
      <c r="D35" s="57"/>
      <c r="E35" s="57"/>
      <c r="F35" s="57"/>
      <c r="G35" s="57"/>
      <c r="H35" s="178"/>
      <c r="I35" s="14"/>
      <c r="J35" s="212"/>
      <c r="K35" s="14"/>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row>
    <row r="36" spans="2:70" s="41" customFormat="1" ht="15" customHeight="1">
      <c r="B36" s="91" t="s">
        <v>127</v>
      </c>
      <c r="C36" s="134"/>
      <c r="D36" s="57"/>
      <c r="E36" s="57"/>
      <c r="F36" s="57"/>
      <c r="G36" s="57"/>
      <c r="H36" s="178"/>
      <c r="I36" s="14"/>
      <c r="J36" s="212"/>
      <c r="K36" s="14"/>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row>
    <row r="37" spans="2:70" s="41" customFormat="1" ht="15" customHeight="1">
      <c r="B37" s="131" t="s">
        <v>128</v>
      </c>
      <c r="C37" s="57"/>
      <c r="D37" s="57"/>
      <c r="E37" s="57"/>
      <c r="F37" s="57"/>
      <c r="G37" s="57"/>
      <c r="H37" s="178"/>
      <c r="I37" s="14"/>
      <c r="J37" s="212"/>
      <c r="K37" s="14"/>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row>
    <row r="38" spans="2:70" s="41" customFormat="1" ht="15" customHeight="1">
      <c r="B38" s="91" t="s">
        <v>129</v>
      </c>
      <c r="C38" s="40"/>
      <c r="D38" s="92"/>
      <c r="E38" s="92"/>
      <c r="F38" s="92"/>
      <c r="G38" s="92"/>
      <c r="H38" s="178"/>
      <c r="I38" s="14"/>
      <c r="J38" s="212"/>
      <c r="K38" s="14"/>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row>
    <row r="39" spans="2:10" s="52" customFormat="1" ht="15" customHeight="1" thickBot="1">
      <c r="B39" s="93"/>
      <c r="C39" s="94"/>
      <c r="D39" s="95"/>
      <c r="E39" s="95"/>
      <c r="F39" s="95"/>
      <c r="G39" s="95"/>
      <c r="H39" s="179"/>
      <c r="J39" s="213"/>
    </row>
    <row r="40" s="52" customFormat="1" ht="15" customHeight="1" thickBot="1">
      <c r="J40" s="213"/>
    </row>
    <row r="41" spans="2:10" s="52" customFormat="1" ht="13.5">
      <c r="B41" s="182" t="s">
        <v>78</v>
      </c>
      <c r="C41" s="123"/>
      <c r="D41" s="124"/>
      <c r="E41" s="124"/>
      <c r="F41" s="90"/>
      <c r="G41" s="90"/>
      <c r="H41" s="125"/>
      <c r="J41" s="213"/>
    </row>
    <row r="42" spans="2:11" s="53" customFormat="1" ht="15">
      <c r="B42" s="183" t="s">
        <v>57</v>
      </c>
      <c r="C42" s="119"/>
      <c r="D42" s="113">
        <f>C25+D25</f>
        <v>0</v>
      </c>
      <c r="E42" s="86"/>
      <c r="F42" s="85" t="s">
        <v>61</v>
      </c>
      <c r="G42" s="85"/>
      <c r="H42" s="129"/>
      <c r="J42" s="214"/>
      <c r="K42" s="191"/>
    </row>
    <row r="43" spans="2:10" s="53" customFormat="1" ht="15">
      <c r="B43" s="183" t="s">
        <v>58</v>
      </c>
      <c r="C43" s="119"/>
      <c r="D43" s="113">
        <f>E25+F25</f>
        <v>0</v>
      </c>
      <c r="E43" s="86"/>
      <c r="F43" s="85" t="s">
        <v>82</v>
      </c>
      <c r="G43" s="85"/>
      <c r="H43" s="130"/>
      <c r="J43" s="214"/>
    </row>
    <row r="44" spans="2:10" s="53" customFormat="1" ht="15">
      <c r="B44" s="183" t="s">
        <v>59</v>
      </c>
      <c r="C44" s="119"/>
      <c r="D44" s="113">
        <f>G25+H25</f>
        <v>0</v>
      </c>
      <c r="E44" s="86"/>
      <c r="F44" s="132" t="s">
        <v>83</v>
      </c>
      <c r="G44" s="132"/>
      <c r="H44" s="133"/>
      <c r="J44" s="214"/>
    </row>
    <row r="45" spans="2:10" s="53" customFormat="1" ht="15">
      <c r="B45" s="184"/>
      <c r="C45" s="122"/>
      <c r="D45" s="122"/>
      <c r="E45" s="122"/>
      <c r="F45" s="122"/>
      <c r="G45" s="122"/>
      <c r="H45" s="135"/>
      <c r="J45" s="214"/>
    </row>
    <row r="46" spans="2:10" s="53" customFormat="1" ht="15">
      <c r="B46" s="183" t="s">
        <v>54</v>
      </c>
      <c r="C46" s="128"/>
      <c r="D46" s="136">
        <f>B25</f>
        <v>0</v>
      </c>
      <c r="E46" s="119"/>
      <c r="F46" s="85" t="s">
        <v>60</v>
      </c>
      <c r="G46" s="85"/>
      <c r="H46" s="129"/>
      <c r="J46" s="214"/>
    </row>
    <row r="47" spans="2:10" s="53" customFormat="1" ht="15.75" thickBot="1">
      <c r="B47" s="93"/>
      <c r="C47" s="95"/>
      <c r="D47" s="181"/>
      <c r="E47" s="181"/>
      <c r="F47" s="95"/>
      <c r="G47" s="95"/>
      <c r="H47" s="179"/>
      <c r="J47" s="214"/>
    </row>
    <row r="48" s="53" customFormat="1" ht="15"/>
    <row r="49" s="53" customFormat="1" ht="15"/>
    <row r="50" s="53" customFormat="1" ht="15"/>
    <row r="51" s="53" customFormat="1" ht="15"/>
    <row r="52" s="53" customFormat="1" ht="15"/>
    <row r="53" s="53" customFormat="1" ht="15"/>
    <row r="54" s="53" customFormat="1" ht="15"/>
    <row r="55" s="53" customFormat="1" ht="15"/>
    <row r="56" s="53" customFormat="1" ht="15"/>
    <row r="57" s="53" customFormat="1" ht="15"/>
    <row r="58" s="53" customFormat="1" ht="15"/>
    <row r="59" s="53" customFormat="1" ht="15"/>
    <row r="60" s="53" customFormat="1" ht="15"/>
    <row r="61" s="53" customFormat="1" ht="15"/>
    <row r="62" s="53" customFormat="1" ht="1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pans="1:7" s="52" customFormat="1" ht="15">
      <c r="A84" s="15"/>
      <c r="B84" s="15"/>
      <c r="C84" s="15"/>
      <c r="D84" s="15"/>
      <c r="E84" s="16"/>
      <c r="F84" s="17"/>
      <c r="G84" s="17"/>
    </row>
    <row r="85" spans="1:7" s="52" customFormat="1" ht="15">
      <c r="A85" s="15"/>
      <c r="B85" s="15"/>
      <c r="C85" s="15"/>
      <c r="D85" s="15"/>
      <c r="E85" s="16"/>
      <c r="F85" s="17"/>
      <c r="G85" s="17"/>
    </row>
  </sheetData>
  <sheetProtection/>
  <printOptions/>
  <pageMargins left="0.62" right="0.52" top="1.05" bottom="0.9" header="0.5" footer="0.5"/>
  <pageSetup horizontalDpi="600" verticalDpi="600" orientation="portrait" scale="84" r:id="rId1"/>
  <headerFooter alignWithMargins="0">
    <oddHeader>&amp;R&amp;10Agreement No. [insert]
Project Name [insert]
Name of Service Provider [insert] 
&amp;"Times New Roman,Bold"Exhibit B</oddHeader>
    <oddFooter>&amp;L&amp;"Times New Roman,Italic"&amp;10Design-Bid-Award&amp;R&amp;"Times New Roman,Italic"&amp;9 rev. 1/14/14</oddFooter>
  </headerFooter>
</worksheet>
</file>

<file path=xl/worksheets/sheet4.xml><?xml version="1.0" encoding="utf-8"?>
<worksheet xmlns="http://schemas.openxmlformats.org/spreadsheetml/2006/main" xmlns:r="http://schemas.openxmlformats.org/officeDocument/2006/relationships">
  <dimension ref="B2:D25"/>
  <sheetViews>
    <sheetView view="pageLayout" workbookViewId="0" topLeftCell="A1">
      <selection activeCell="B5" sqref="B5"/>
    </sheetView>
  </sheetViews>
  <sheetFormatPr defaultColWidth="9.00390625" defaultRowHeight="15.75"/>
  <cols>
    <col min="1" max="1" width="12.875" style="0" customWidth="1"/>
    <col min="2" max="2" width="10.625" style="148" customWidth="1"/>
    <col min="3" max="3" width="70.625" style="0" customWidth="1"/>
    <col min="4" max="4" width="23.25390625" style="0" customWidth="1"/>
  </cols>
  <sheetData>
    <row r="2" ht="15">
      <c r="C2" s="11" t="s">
        <v>154</v>
      </c>
    </row>
    <row r="3" ht="15">
      <c r="C3" s="11" t="s">
        <v>153</v>
      </c>
    </row>
    <row r="4" ht="15">
      <c r="D4" s="3"/>
    </row>
    <row r="5" spans="2:3" ht="20.25" customHeight="1">
      <c r="B5" s="195" t="s">
        <v>106</v>
      </c>
      <c r="C5" s="147" t="s">
        <v>131</v>
      </c>
    </row>
    <row r="6" spans="2:3" ht="20.25" customHeight="1">
      <c r="B6" s="195" t="s">
        <v>106</v>
      </c>
      <c r="C6" s="147" t="s">
        <v>132</v>
      </c>
    </row>
    <row r="7" spans="2:3" ht="20.25" customHeight="1">
      <c r="B7" s="195" t="s">
        <v>106</v>
      </c>
      <c r="C7" s="147" t="s">
        <v>133</v>
      </c>
    </row>
    <row r="8" spans="2:3" ht="20.25" customHeight="1">
      <c r="B8" s="195" t="s">
        <v>106</v>
      </c>
      <c r="C8" s="147" t="s">
        <v>151</v>
      </c>
    </row>
    <row r="9" spans="2:3" ht="20.25" customHeight="1">
      <c r="B9" s="195" t="s">
        <v>106</v>
      </c>
      <c r="C9" s="147" t="s">
        <v>134</v>
      </c>
    </row>
    <row r="10" spans="2:3" ht="20.25" customHeight="1">
      <c r="B10" s="195" t="s">
        <v>106</v>
      </c>
      <c r="C10" s="147" t="s">
        <v>117</v>
      </c>
    </row>
    <row r="11" spans="2:3" ht="20.25" customHeight="1">
      <c r="B11" s="195" t="s">
        <v>106</v>
      </c>
      <c r="C11" s="147" t="s">
        <v>135</v>
      </c>
    </row>
    <row r="12" spans="2:3" ht="20.25" customHeight="1">
      <c r="B12" s="195" t="s">
        <v>106</v>
      </c>
      <c r="C12" s="147" t="s">
        <v>137</v>
      </c>
    </row>
    <row r="13" spans="2:3" ht="20.25" customHeight="1">
      <c r="B13" s="195" t="s">
        <v>106</v>
      </c>
      <c r="C13" s="147" t="s">
        <v>136</v>
      </c>
    </row>
    <row r="14" spans="2:3" ht="20.25" customHeight="1">
      <c r="B14" s="195" t="s">
        <v>106</v>
      </c>
      <c r="C14" s="147" t="s">
        <v>152</v>
      </c>
    </row>
    <row r="15" spans="2:3" ht="20.25" customHeight="1">
      <c r="B15" s="195" t="s">
        <v>106</v>
      </c>
      <c r="C15" s="147" t="s">
        <v>163</v>
      </c>
    </row>
    <row r="16" spans="2:3" ht="20.25" customHeight="1">
      <c r="B16" s="195" t="s">
        <v>106</v>
      </c>
      <c r="C16" s="147" t="s">
        <v>164</v>
      </c>
    </row>
    <row r="17" spans="2:3" ht="20.25" customHeight="1">
      <c r="B17" s="195" t="s">
        <v>106</v>
      </c>
      <c r="C17" s="147" t="s">
        <v>165</v>
      </c>
    </row>
    <row r="18" spans="2:3" ht="20.25" customHeight="1">
      <c r="B18" s="195" t="s">
        <v>106</v>
      </c>
      <c r="C18" s="147" t="s">
        <v>166</v>
      </c>
    </row>
    <row r="19" spans="2:3" ht="20.25" customHeight="1">
      <c r="B19" s="195" t="s">
        <v>106</v>
      </c>
      <c r="C19" s="147" t="s">
        <v>167</v>
      </c>
    </row>
    <row r="20" spans="2:3" ht="20.25" customHeight="1">
      <c r="B20" s="195" t="s">
        <v>106</v>
      </c>
      <c r="C20" s="147" t="s">
        <v>168</v>
      </c>
    </row>
    <row r="21" spans="2:3" ht="20.25" customHeight="1">
      <c r="B21" s="195" t="s">
        <v>106</v>
      </c>
      <c r="C21" s="147" t="s">
        <v>138</v>
      </c>
    </row>
    <row r="22" spans="2:3" ht="20.25" customHeight="1">
      <c r="B22" s="195" t="s">
        <v>106</v>
      </c>
      <c r="C22" s="147" t="s">
        <v>139</v>
      </c>
    </row>
    <row r="23" spans="2:3" ht="20.25" customHeight="1">
      <c r="B23" s="195" t="s">
        <v>106</v>
      </c>
      <c r="C23" s="147" t="s">
        <v>118</v>
      </c>
    </row>
    <row r="24" spans="2:3" ht="20.25" customHeight="1">
      <c r="B24" s="195" t="s">
        <v>106</v>
      </c>
      <c r="C24" s="147" t="s">
        <v>140</v>
      </c>
    </row>
    <row r="25" spans="2:3" ht="20.25" customHeight="1">
      <c r="B25" s="195" t="s">
        <v>106</v>
      </c>
      <c r="C25" s="147" t="s">
        <v>169</v>
      </c>
    </row>
  </sheetData>
  <sheetProtection/>
  <printOptions/>
  <pageMargins left="0.65" right="0.65" top="1.05" bottom="0.9" header="0.5" footer="0.5"/>
  <pageSetup horizontalDpi="600" verticalDpi="600" orientation="portrait" scale="91" r:id="rId1"/>
  <headerFooter alignWithMargins="0">
    <oddHeader>&amp;R&amp;10Agreement No. [insert]
Project Name [insert]
Name of Service Provider [insert]
&amp;"Times New Roman,Bold"Exhibit C</oddHeader>
    <oddFooter>&amp;L&amp;"Times New Roman,Italic"&amp;10Design-Bid-Award&amp;R&amp;"Times New Roman,Italic"&amp;9 rev. 1/14/14</oddFooter>
  </headerFooter>
</worksheet>
</file>

<file path=xl/worksheets/sheet5.xml><?xml version="1.0" encoding="utf-8"?>
<worksheet xmlns="http://schemas.openxmlformats.org/spreadsheetml/2006/main" xmlns:r="http://schemas.openxmlformats.org/officeDocument/2006/relationships">
  <dimension ref="A1:B24"/>
  <sheetViews>
    <sheetView view="pageLayout" workbookViewId="0" topLeftCell="A18">
      <selection activeCell="B23" sqref="B23"/>
    </sheetView>
  </sheetViews>
  <sheetFormatPr defaultColWidth="9.00390625" defaultRowHeight="15.75"/>
  <cols>
    <col min="1" max="1" width="11.25390625" style="60" customWidth="1"/>
    <col min="2" max="2" width="79.25390625" style="1" customWidth="1"/>
  </cols>
  <sheetData>
    <row r="1" ht="27.75" customHeight="1">
      <c r="B1" s="162" t="s">
        <v>141</v>
      </c>
    </row>
    <row r="2" spans="1:2" ht="32.25" customHeight="1">
      <c r="A2" s="11" t="s">
        <v>85</v>
      </c>
      <c r="B2" s="8" t="s">
        <v>84</v>
      </c>
    </row>
    <row r="4" spans="1:2" ht="23.25" customHeight="1">
      <c r="A4" s="193">
        <v>36165</v>
      </c>
      <c r="B4" s="194"/>
    </row>
    <row r="5" spans="1:2" ht="23.25" customHeight="1">
      <c r="A5" s="193">
        <v>36967</v>
      </c>
      <c r="B5" s="194" t="s">
        <v>86</v>
      </c>
    </row>
    <row r="6" spans="1:2" ht="36" customHeight="1">
      <c r="A6" s="193">
        <v>37396</v>
      </c>
      <c r="B6" s="194" t="s">
        <v>87</v>
      </c>
    </row>
    <row r="7" spans="1:2" ht="67.5" customHeight="1">
      <c r="A7" s="193">
        <v>37631</v>
      </c>
      <c r="B7" s="194" t="s">
        <v>97</v>
      </c>
    </row>
    <row r="8" spans="1:2" ht="48.75" customHeight="1">
      <c r="A8" s="193">
        <v>37918</v>
      </c>
      <c r="B8" s="194" t="s">
        <v>98</v>
      </c>
    </row>
    <row r="9" spans="1:2" ht="60.75" customHeight="1">
      <c r="A9" s="193">
        <v>38108</v>
      </c>
      <c r="B9" s="194" t="s">
        <v>107</v>
      </c>
    </row>
    <row r="10" spans="1:2" ht="74.25" customHeight="1">
      <c r="A10" s="193">
        <v>38313</v>
      </c>
      <c r="B10" s="194" t="s">
        <v>171</v>
      </c>
    </row>
    <row r="11" spans="1:2" ht="62.25" customHeight="1">
      <c r="A11" s="193">
        <v>38463</v>
      </c>
      <c r="B11" s="194" t="s">
        <v>108</v>
      </c>
    </row>
    <row r="12" spans="1:2" ht="36.75" customHeight="1">
      <c r="A12" s="193">
        <v>39148</v>
      </c>
      <c r="B12" s="194" t="s">
        <v>109</v>
      </c>
    </row>
    <row r="13" spans="1:2" ht="96.75" customHeight="1">
      <c r="A13" s="228">
        <v>40422</v>
      </c>
      <c r="B13" s="229" t="s">
        <v>175</v>
      </c>
    </row>
    <row r="14" spans="1:2" ht="92.25">
      <c r="A14" s="228">
        <v>40547</v>
      </c>
      <c r="B14" s="229" t="s">
        <v>178</v>
      </c>
    </row>
    <row r="16" spans="1:2" ht="39" customHeight="1">
      <c r="A16" s="228">
        <v>40638</v>
      </c>
      <c r="B16" s="229" t="s">
        <v>179</v>
      </c>
    </row>
    <row r="17" spans="1:2" ht="45.75" customHeight="1">
      <c r="A17" s="228">
        <v>40665</v>
      </c>
      <c r="B17" s="229" t="s">
        <v>180</v>
      </c>
    </row>
    <row r="18" spans="1:2" ht="25.5" customHeight="1">
      <c r="A18" s="228">
        <v>40879</v>
      </c>
      <c r="B18" s="229" t="s">
        <v>181</v>
      </c>
    </row>
    <row r="19" spans="1:2" ht="42.75" customHeight="1">
      <c r="A19" s="228">
        <v>41047</v>
      </c>
      <c r="B19" s="229" t="s">
        <v>182</v>
      </c>
    </row>
    <row r="20" spans="1:2" ht="34.5" customHeight="1">
      <c r="A20" s="228">
        <v>41387</v>
      </c>
      <c r="B20" s="229" t="s">
        <v>183</v>
      </c>
    </row>
    <row r="21" spans="1:2" ht="41.25" customHeight="1">
      <c r="A21" s="228">
        <v>41523</v>
      </c>
      <c r="B21" s="232" t="s">
        <v>184</v>
      </c>
    </row>
    <row r="22" spans="1:2" ht="80.25" customHeight="1">
      <c r="A22" s="228">
        <v>41575</v>
      </c>
      <c r="B22" s="229" t="s">
        <v>186</v>
      </c>
    </row>
    <row r="23" spans="1:2" ht="29.25" customHeight="1">
      <c r="A23" s="231">
        <v>41653</v>
      </c>
      <c r="B23" s="230" t="s">
        <v>185</v>
      </c>
    </row>
    <row r="24" ht="46.5" customHeight="1">
      <c r="B24" s="61" t="s">
        <v>121</v>
      </c>
    </row>
  </sheetData>
  <sheetProtection/>
  <printOptions/>
  <pageMargins left="0.65" right="0.65" top="1.05" bottom="0.9" header="0.5" footer="0.5"/>
  <pageSetup horizontalDpi="600" verticalDpi="600" orientation="portrait" scale="91" r:id="rId1"/>
  <headerFooter alignWithMargins="0">
    <oddHeader>&amp;C&amp;"Times New Roman,Italic"&amp;10This Revision History page is for reference only. Do not include this page into an Agreement package.</oddHeader>
    <oddFooter>&amp;L&amp;"Times New Roman,Italic"&amp;10Design-Bid-Award&amp;R&amp;"Times New Roman,Italic"&amp;9rev.1/14/14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Design Bid Award Projects - Building Schedule Classification</dc:title>
  <dc:subject/>
  <dc:creator>Thomas Kennedy</dc:creator>
  <cp:keywords/>
  <dc:description/>
  <cp:lastModifiedBy>Feldman, Peg</cp:lastModifiedBy>
  <cp:lastPrinted>2013-04-23T18:56:40Z</cp:lastPrinted>
  <dcterms:created xsi:type="dcterms:W3CDTF">2001-07-17T17:13:27Z</dcterms:created>
  <dcterms:modified xsi:type="dcterms:W3CDTF">2014-07-30T23:44:28Z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72WVDYXX2UNK-125838078-2058</vt:lpwstr>
  </property>
  <property fmtid="{D5CDD505-2E9C-101B-9397-08002B2CF9AE}" pid="4" name="_dlc_DocIdItemGu">
    <vt:lpwstr>3ed2cfc6-f84d-489d-b724-5f07012a9a33</vt:lpwstr>
  </property>
  <property fmtid="{D5CDD505-2E9C-101B-9397-08002B2CF9AE}" pid="5" name="_dlc_DocIdU">
    <vt:lpwstr>https://update.calstate.edu/csu-system/doing-business-with-the-csu/capital-planning-design-construction/_layouts/15/DocIdRedir.aspx?ID=72WVDYXX2UNK-125838078-2058, 72WVDYXX2UNK-125838078-2058</vt:lpwstr>
  </property>
  <property fmtid="{D5CDD505-2E9C-101B-9397-08002B2CF9AE}" pid="6" name="FormTy">
    <vt:lpwstr>Reference</vt:lpwstr>
  </property>
  <property fmtid="{D5CDD505-2E9C-101B-9397-08002B2CF9AE}" pid="7" name="Own">
    <vt:lpwstr>Architecture and Engineering</vt:lpwstr>
  </property>
  <property fmtid="{D5CDD505-2E9C-101B-9397-08002B2CF9AE}" pid="8" name="Updat">
    <vt:lpwstr>2014-01-14T00:00:00Z</vt:lpwstr>
  </property>
</Properties>
</file>