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9105" tabRatio="957" activeTab="0"/>
  </bookViews>
  <sheets>
    <sheet name="Transposed - All Camps 2006-07" sheetId="1" r:id="rId1"/>
  </sheets>
  <definedNames>
    <definedName name="_xlnm.Print_Area" localSheetId="0">'Transposed - All Camps 2006-07'!$A$1:$DC$28</definedName>
    <definedName name="_xlnm.Print_Titles" localSheetId="0">'Transposed - All Camps 2006-07'!$A:$A</definedName>
  </definedNames>
  <calcPr fullCalcOnLoad="1"/>
</workbook>
</file>

<file path=xl/sharedStrings.xml><?xml version="1.0" encoding="utf-8"?>
<sst xmlns="http://schemas.openxmlformats.org/spreadsheetml/2006/main" count="329" uniqueCount="209">
  <si>
    <t>Operating Expenditures</t>
  </si>
  <si>
    <t>Collections</t>
  </si>
  <si>
    <t>Service Outlets</t>
  </si>
  <si>
    <t>Staffing</t>
  </si>
  <si>
    <t>Salaries and Wages</t>
  </si>
  <si>
    <t>Information Resources</t>
  </si>
  <si>
    <t>Added</t>
  </si>
  <si>
    <t>Held</t>
  </si>
  <si>
    <t>Services</t>
  </si>
  <si>
    <t>Branch and independent libraries - excluding main library</t>
  </si>
  <si>
    <t>Librarians and other professional staff (sum of cols. 2a, 2b)</t>
  </si>
  <si>
    <t>Librarians (FTE)</t>
  </si>
  <si>
    <t>Other professional staff (FTE)</t>
  </si>
  <si>
    <t>All other paid staff (except student assistants) (FTE)</t>
  </si>
  <si>
    <t>Library Assistants (FTE)</t>
  </si>
  <si>
    <t>Student assistants from all funding sources (FTE)</t>
  </si>
  <si>
    <t>Librarians and other professional staff</t>
  </si>
  <si>
    <t>Librarians</t>
  </si>
  <si>
    <t>Other professional staff (cols. 7 - 7a)</t>
  </si>
  <si>
    <t>All other paid staff (except student assistants)</t>
  </si>
  <si>
    <t>Student assistants</t>
  </si>
  <si>
    <t xml:space="preserve">Books, serial backfiles, and other print materials </t>
  </si>
  <si>
    <t>Current serials (sum of cols. 11a, 11b)</t>
  </si>
  <si>
    <t>Serial subscriptions</t>
  </si>
  <si>
    <t>Other</t>
  </si>
  <si>
    <t>Preservation/binding</t>
  </si>
  <si>
    <t>Furniture and equipment - exclude computer equipment</t>
  </si>
  <si>
    <t>Computer hardware and software - include maintenance</t>
  </si>
  <si>
    <t>Bibliograph-  ic utilities, networks, and consortia</t>
  </si>
  <si>
    <t>All other operating expenditures</t>
  </si>
  <si>
    <t>Employee fringe benefits (if paid from the library budget)</t>
  </si>
  <si>
    <t xml:space="preserve">Books, excl. juv's and texts (vols.) </t>
  </si>
  <si>
    <t>Added by purchase, excl juv's and texts (vols)</t>
  </si>
  <si>
    <t>Added by gift, excl. juv's and texts (vols.)</t>
  </si>
  <si>
    <t>Bound periodicals (vols.)</t>
  </si>
  <si>
    <t>Microforms (units)</t>
  </si>
  <si>
    <t>Manuscripts and archives - linear feet</t>
  </si>
  <si>
    <t>Cartographic materials (units)</t>
  </si>
  <si>
    <t>Graphic materials (units)</t>
  </si>
  <si>
    <t>Sound recordings (units)</t>
  </si>
  <si>
    <t>Film and Video Materials (units)</t>
  </si>
  <si>
    <t>Computer files (units)</t>
  </si>
  <si>
    <t>Other library materials -units</t>
  </si>
  <si>
    <t>Manuscripts and archives (linear feet)</t>
  </si>
  <si>
    <t>Film and video materials (units)</t>
  </si>
  <si>
    <t>Other library materials (units)</t>
  </si>
  <si>
    <t>General Collection - recorded circulation</t>
  </si>
  <si>
    <t>Total in-house use reshelving</t>
  </si>
  <si>
    <t>Mutual use transactions</t>
  </si>
  <si>
    <t>ILL provided to other libraries (returnable)</t>
  </si>
  <si>
    <t>ILL provided to other libraries (non-returnable)</t>
  </si>
  <si>
    <t>ILL provided to CSU libraries</t>
  </si>
  <si>
    <t>ILL provided to UC libraries</t>
  </si>
  <si>
    <t>ILL received from other libraries (returnable)</t>
  </si>
  <si>
    <t>ILL received from other libraries (non-returnable)</t>
  </si>
  <si>
    <t>Total ILL received from other libraries</t>
  </si>
  <si>
    <t>ILL received from CSU libraries</t>
  </si>
  <si>
    <t>ILL received from UC libraries</t>
  </si>
  <si>
    <t>Number of presenta-    tions</t>
  </si>
  <si>
    <t>Number of persons served in presenta-   tions</t>
  </si>
  <si>
    <t>Number of persons participating in library orientation tours/     lectures</t>
  </si>
  <si>
    <t>Public service hours in a typical week</t>
  </si>
  <si>
    <t>Gate count in a typical week</t>
  </si>
  <si>
    <t>Reference transactions in a typical week</t>
  </si>
  <si>
    <t>State University</t>
  </si>
  <si>
    <t>1</t>
  </si>
  <si>
    <t>2</t>
  </si>
  <si>
    <t>2a</t>
  </si>
  <si>
    <t>2b</t>
  </si>
  <si>
    <t>3</t>
  </si>
  <si>
    <t>3a</t>
  </si>
  <si>
    <t>5</t>
  </si>
  <si>
    <t>6</t>
  </si>
  <si>
    <t>7</t>
  </si>
  <si>
    <t>7a</t>
  </si>
  <si>
    <t>7b</t>
  </si>
  <si>
    <t>8</t>
  </si>
  <si>
    <t>8a</t>
  </si>
  <si>
    <t>9</t>
  </si>
  <si>
    <t>10</t>
  </si>
  <si>
    <t>10a</t>
  </si>
  <si>
    <t>11</t>
  </si>
  <si>
    <t>11a</t>
  </si>
  <si>
    <t>11b</t>
  </si>
  <si>
    <t>12</t>
  </si>
  <si>
    <t>13</t>
  </si>
  <si>
    <t>14</t>
  </si>
  <si>
    <t>14a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</si>
  <si>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</si>
  <si>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</si>
  <si>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</si>
  <si>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</si>
  <si>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</si>
  <si>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</si>
  <si>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</si>
  <si>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</si>
  <si>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</si>
  <si>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23</t>
  </si>
  <si>
    <t>23a</t>
  </si>
  <si>
    <t>24</t>
  </si>
  <si>
    <t>25</t>
  </si>
  <si>
    <t>24a</t>
  </si>
  <si>
    <t>25a</t>
  </si>
  <si>
    <t>24a(1)</t>
  </si>
  <si>
    <t>24a(2)</t>
  </si>
  <si>
    <t>24b</t>
  </si>
  <si>
    <t>24c</t>
  </si>
  <si>
    <t>24d</t>
  </si>
  <si>
    <t>24e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</si>
  <si>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</si>
  <si>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</si>
  <si>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</si>
  <si>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</si>
  <si>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</si>
  <si>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</si>
  <si>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</si>
  <si>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</si>
  <si>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</si>
  <si>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</si>
  <si>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</si>
  <si>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</si>
  <si>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</si>
  <si>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</si>
  <si>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</si>
  <si>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</si>
  <si>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</si>
  <si>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</si>
  <si>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</si>
  <si>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</si>
  <si>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</si>
  <si>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</si>
  <si>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</si>
  <si>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</si>
  <si>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</si>
  <si>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</si>
  <si>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</si>
  <si>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</si>
  <si>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Bakersfield</t>
  </si>
  <si>
    <t>Chico</t>
  </si>
  <si>
    <t>Dominguez Hills</t>
  </si>
  <si>
    <t>Fresno</t>
  </si>
  <si>
    <t>Fullerton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</si>
  <si>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</si>
  <si>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</si>
  <si>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</si>
  <si>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</si>
  <si>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</si>
  <si>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</si>
  <si>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</si>
  <si>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</si>
  <si>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</si>
  <si>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</si>
  <si>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</si>
  <si>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</si>
  <si>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</si>
  <si>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</si>
  <si>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</si>
  <si>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</si>
  <si>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</si>
  <si>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Contributed services staff (FTE)</t>
  </si>
  <si>
    <t>Paid periodical subscriptions-print</t>
  </si>
  <si>
    <t>Paid serial subscriptions-print</t>
  </si>
  <si>
    <t>4</t>
  </si>
  <si>
    <t>Reserve collection - recorded circulation</t>
  </si>
  <si>
    <t>Total number of paid and unpaid PRINT subscrip-  tions</t>
  </si>
  <si>
    <t>Books-print</t>
  </si>
  <si>
    <t>10b</t>
  </si>
  <si>
    <t>Books-electronic</t>
  </si>
  <si>
    <t>Periodical subscriptions</t>
  </si>
  <si>
    <t>Current serials- microform</t>
  </si>
  <si>
    <t>Audiovisual materials</t>
  </si>
  <si>
    <t>Current serial subscriptions- electronic</t>
  </si>
  <si>
    <t xml:space="preserve">Juvenile works-print (vols.) </t>
  </si>
  <si>
    <t>Volumes withdrawn-print</t>
  </si>
  <si>
    <t>Intercampus circulation</t>
  </si>
  <si>
    <t>55</t>
  </si>
  <si>
    <t xml:space="preserve">Electronic books      (titles) </t>
  </si>
  <si>
    <t>Total number of unique titles-print</t>
  </si>
  <si>
    <t>56</t>
  </si>
  <si>
    <t>N/A</t>
  </si>
  <si>
    <t>27a</t>
  </si>
  <si>
    <t>27b</t>
  </si>
  <si>
    <t>44a</t>
  </si>
  <si>
    <t>44b</t>
  </si>
  <si>
    <t>48a</t>
  </si>
  <si>
    <t>48b</t>
  </si>
  <si>
    <t>Channel Islands</t>
  </si>
  <si>
    <t>Document delivery/       interlibrary loan</t>
  </si>
  <si>
    <t>Computer files and search services - include all current            e-serials</t>
  </si>
  <si>
    <t>Textbooks, K-12 print (vols.)</t>
  </si>
  <si>
    <t>Government documents - include gov't documents not reported elsewhere (units)</t>
  </si>
  <si>
    <t>29</t>
  </si>
  <si>
    <t>Textbooks,    K-12  Print (vols.)</t>
  </si>
  <si>
    <t>57</t>
  </si>
  <si>
    <t>58</t>
  </si>
  <si>
    <t>Current unique titles-electronic</t>
  </si>
  <si>
    <t>East Bay</t>
  </si>
  <si>
    <t>Contact hours of library lectures/   seminars for credit</t>
  </si>
  <si>
    <t>Number of persons participating in library lectures/ seminars for credit</t>
  </si>
  <si>
    <t>NA</t>
  </si>
  <si>
    <t>Person hours per typical week of professional ref. service available</t>
  </si>
  <si>
    <r>
      <t>Total FTE staff</t>
    </r>
    <r>
      <rPr>
        <sz val="10"/>
        <rFont val="Arial"/>
        <family val="2"/>
      </rPr>
      <t xml:space="preserve"> - (sum of lines 2, 3, 4, 5)</t>
    </r>
  </si>
  <si>
    <r>
      <t xml:space="preserve">Total salaries and wages </t>
    </r>
    <r>
      <rPr>
        <sz val="10"/>
        <rFont val="Arial"/>
        <family val="2"/>
      </rPr>
      <t>(except stdt. asst.) (sum of cols. 7, 8)</t>
    </r>
  </si>
  <si>
    <r>
      <t>Total information resources</t>
    </r>
    <r>
      <rPr>
        <sz val="10"/>
        <rFont val="Arial"/>
        <family val="2"/>
      </rPr>
      <t xml:space="preserve"> (sum of cols.10, 11, 12, 13, 14, 15, 16)</t>
    </r>
  </si>
  <si>
    <r>
      <t>Total operating expenditures</t>
    </r>
    <r>
      <rPr>
        <sz val="10"/>
        <rFont val="Arial"/>
        <family val="2"/>
      </rPr>
      <t xml:space="preserve"> (sum of 7-10,11,12-21)</t>
    </r>
  </si>
  <si>
    <r>
      <t xml:space="preserve">Total expenditures </t>
    </r>
    <r>
      <rPr>
        <sz val="10"/>
        <rFont val="Arial"/>
        <family val="2"/>
      </rPr>
      <t>(sum of cols. 22 and 23a)</t>
    </r>
  </si>
  <si>
    <r>
      <t xml:space="preserve">Books and bound periodicals - </t>
    </r>
    <r>
      <rPr>
        <sz val="10"/>
        <rFont val="Arial"/>
        <family val="2"/>
      </rPr>
      <t>volumes-print (sum of cols. 24a, 24b, 24c, 24d)</t>
    </r>
  </si>
  <si>
    <r>
      <t>Total print and electronic</t>
    </r>
    <r>
      <rPr>
        <sz val="10"/>
        <rFont val="Arial"/>
        <family val="2"/>
      </rPr>
      <t xml:space="preserve"> (titles)</t>
    </r>
  </si>
  <si>
    <r>
      <t>Total ILL provided to other libraries</t>
    </r>
    <r>
      <rPr>
        <sz val="10"/>
        <rFont val="Arial"/>
        <family val="2"/>
      </rPr>
      <t xml:space="preserve"> (add 42+43)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</si>
</sst>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(@\)"/>
    <numFmt numFmtId="166" formatCode="0.0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  <numFmt numFmtId="170" formatCode="#,##0\ ;\(#,##0\)\ ;\—\ "/>
    <numFmt numFmtId="171" formatCode="#,##0.00\ ;\(#,##0.00\)\ ;\—\ "/>
    <numFmt numFmtId="172" formatCode="&quot;$&quot;#,##0\ ;\(&quot;$&quot;#,##0\)\ ;\—\ "/>
    <numFmt numFmtId="173" formatCode="0\ "/>
    <numFmt numFmtId="174" formatCode="\'\(@\)"/>
  </numFmts>
  <fonts count="25">
    <font>
      <sz val="10"/>
      <name val="Arial"/>
      <family val="0"/>
    </font>
    <font>
      <sz val="10"/>
      <name val="Geneva"/>
      <family val="0"/>
    </font>
    <font>
      <u val="single"/>
      <sz val="12"/>
      <color indexed="36"/>
      <name val="Geneva"/>
      <family val="0"/>
    </font>
    <font>
      <u val="single"/>
      <sz val="12"/>
      <color indexed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double">
        <color indexed="14"/>
      </right>
      <top>
        <color indexed="63"/>
      </top>
      <bottom style="thin"/>
    </border>
    <border>
      <left style="double">
        <color indexed="14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thin"/>
    </border>
    <border>
      <left style="double">
        <color indexed="14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58" applyFont="1" applyBorder="1" applyAlignment="1" applyProtection="1">
      <alignment horizontal="left"/>
      <protection locked="0"/>
    </xf>
    <xf numFmtId="0" fontId="0" fillId="0" borderId="10" xfId="58" applyFont="1" applyBorder="1" applyAlignment="1" applyProtection="1">
      <alignment horizontal="left"/>
      <protection locked="0"/>
    </xf>
    <xf numFmtId="0" fontId="24" fillId="0" borderId="10" xfId="58" applyFont="1" applyBorder="1" applyAlignment="1" applyProtection="1">
      <alignment horizontal="center" vertical="center" wrapText="1"/>
      <protection locked="0"/>
    </xf>
    <xf numFmtId="0" fontId="0" fillId="0" borderId="0" xfId="58" applyFont="1" applyAlignment="1" applyProtection="1">
      <alignment horizontal="left"/>
      <protection locked="0"/>
    </xf>
    <xf numFmtId="0" fontId="0" fillId="16" borderId="11" xfId="58" applyFont="1" applyFill="1" applyBorder="1" applyProtection="1">
      <alignment/>
      <protection locked="0"/>
    </xf>
    <xf numFmtId="0" fontId="0" fillId="5" borderId="12" xfId="58" applyFont="1" applyFill="1" applyBorder="1" applyAlignment="1" applyProtection="1">
      <alignment horizontal="center" wrapText="1"/>
      <protection locked="0"/>
    </xf>
    <xf numFmtId="0" fontId="24" fillId="5" borderId="12" xfId="58" applyFont="1" applyFill="1" applyBorder="1" applyAlignment="1" applyProtection="1">
      <alignment horizontal="center" wrapText="1"/>
      <protection locked="0"/>
    </xf>
    <xf numFmtId="0" fontId="0" fillId="5" borderId="13" xfId="58" applyFont="1" applyFill="1" applyBorder="1" applyAlignment="1" applyProtection="1">
      <alignment horizontal="center" wrapText="1"/>
      <protection locked="0"/>
    </xf>
    <xf numFmtId="0" fontId="0" fillId="5" borderId="14" xfId="58" applyFont="1" applyFill="1" applyBorder="1" applyAlignment="1" applyProtection="1">
      <alignment horizontal="center" wrapText="1"/>
      <protection locked="0"/>
    </xf>
    <xf numFmtId="0" fontId="0" fillId="5" borderId="15" xfId="58" applyFont="1" applyFill="1" applyBorder="1" applyAlignment="1" applyProtection="1">
      <alignment horizontal="center" wrapText="1"/>
      <protection locked="0"/>
    </xf>
    <xf numFmtId="0" fontId="0" fillId="0" borderId="0" xfId="58" applyFont="1" applyProtection="1">
      <alignment/>
      <protection locked="0"/>
    </xf>
    <xf numFmtId="0" fontId="23" fillId="0" borderId="16" xfId="58" applyFont="1" applyFill="1" applyBorder="1" applyProtection="1">
      <alignment/>
      <protection locked="0"/>
    </xf>
    <xf numFmtId="165" fontId="0" fillId="0" borderId="17" xfId="58" applyNumberFormat="1" applyFont="1" applyBorder="1" applyAlignment="1" applyProtection="1">
      <alignment horizontal="center"/>
      <protection locked="0"/>
    </xf>
    <xf numFmtId="165" fontId="0" fillId="0" borderId="18" xfId="58" applyNumberFormat="1" applyFont="1" applyBorder="1" applyAlignment="1" applyProtection="1">
      <alignment horizontal="center"/>
      <protection locked="0"/>
    </xf>
    <xf numFmtId="165" fontId="0" fillId="0" borderId="16" xfId="58" applyNumberFormat="1" applyFont="1" applyBorder="1" applyAlignment="1" applyProtection="1">
      <alignment horizontal="center"/>
      <protection locked="0"/>
    </xf>
    <xf numFmtId="165" fontId="0" fillId="0" borderId="19" xfId="58" applyNumberFormat="1" applyFont="1" applyBorder="1" applyAlignment="1" applyProtection="1">
      <alignment horizontal="center"/>
      <protection locked="0"/>
    </xf>
    <xf numFmtId="0" fontId="24" fillId="0" borderId="20" xfId="58" applyFont="1" applyBorder="1" applyProtection="1">
      <alignment/>
      <protection locked="0"/>
    </xf>
    <xf numFmtId="173" fontId="0" fillId="0" borderId="0" xfId="58" applyNumberFormat="1" applyFont="1" applyAlignment="1" applyProtection="1">
      <alignment horizontal="right"/>
      <protection locked="0"/>
    </xf>
    <xf numFmtId="171" fontId="0" fillId="0" borderId="0" xfId="58" applyNumberFormat="1" applyFont="1" applyAlignment="1" applyProtection="1">
      <alignment horizontal="right"/>
      <protection/>
    </xf>
    <xf numFmtId="171" fontId="0" fillId="0" borderId="0" xfId="58" applyNumberFormat="1" applyFont="1" applyAlignment="1" applyProtection="1">
      <alignment horizontal="right"/>
      <protection locked="0"/>
    </xf>
    <xf numFmtId="172" fontId="0" fillId="0" borderId="0" xfId="58" applyNumberFormat="1" applyFont="1" applyAlignment="1" applyProtection="1">
      <alignment horizontal="right"/>
      <protection locked="0"/>
    </xf>
    <xf numFmtId="172" fontId="0" fillId="0" borderId="0" xfId="58" applyNumberFormat="1" applyFont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 locked="0"/>
    </xf>
    <xf numFmtId="170" fontId="0" fillId="0" borderId="0" xfId="58" applyNumberFormat="1" applyFont="1" applyAlignment="1" applyProtection="1">
      <alignment horizontal="right"/>
      <protection/>
    </xf>
    <xf numFmtId="170" fontId="0" fillId="0" borderId="0" xfId="58" applyNumberFormat="1" applyFont="1" applyAlignment="1" applyProtection="1">
      <alignment horizontal="right"/>
      <protection locked="0"/>
    </xf>
    <xf numFmtId="164" fontId="0" fillId="0" borderId="0" xfId="58" applyNumberFormat="1" applyFont="1" applyAlignment="1" applyProtection="1">
      <alignment horizontal="right"/>
      <protection locked="0"/>
    </xf>
    <xf numFmtId="3" fontId="0" fillId="0" borderId="0" xfId="0" applyNumberFormat="1" applyFont="1" applyAlignment="1">
      <alignment/>
    </xf>
    <xf numFmtId="0" fontId="22" fillId="0" borderId="21" xfId="58" applyFont="1" applyBorder="1" applyProtection="1">
      <alignment/>
      <protection locked="0"/>
    </xf>
    <xf numFmtId="171" fontId="0" fillId="0" borderId="22" xfId="58" applyNumberFormat="1" applyFont="1" applyBorder="1" applyAlignment="1" applyProtection="1">
      <alignment horizontal="right"/>
      <protection/>
    </xf>
    <xf numFmtId="172" fontId="0" fillId="0" borderId="22" xfId="58" applyNumberFormat="1" applyFont="1" applyBorder="1" applyAlignment="1" applyProtection="1">
      <alignment horizontal="right"/>
      <protection/>
    </xf>
    <xf numFmtId="170" fontId="0" fillId="0" borderId="22" xfId="58" applyNumberFormat="1" applyFont="1" applyBorder="1" applyAlignment="1" applyProtection="1">
      <alignment horizontal="right"/>
      <protection/>
    </xf>
    <xf numFmtId="170" fontId="0" fillId="0" borderId="23" xfId="58" applyNumberFormat="1" applyFont="1" applyBorder="1" applyAlignment="1" applyProtection="1">
      <alignment horizontal="right"/>
      <protection/>
    </xf>
    <xf numFmtId="170" fontId="0" fillId="0" borderId="0" xfId="58" applyNumberFormat="1" applyFont="1" applyFill="1" applyAlignment="1" applyProtection="1">
      <alignment horizontal="right"/>
      <protection/>
    </xf>
    <xf numFmtId="172" fontId="0" fillId="0" borderId="0" xfId="58" applyNumberFormat="1" applyFont="1" applyFill="1" applyAlignment="1" applyProtection="1">
      <alignment horizontal="right"/>
      <protection/>
    </xf>
    <xf numFmtId="172" fontId="0" fillId="0" borderId="0" xfId="58" applyNumberFormat="1" applyFont="1" applyFill="1" applyAlignment="1" applyProtection="1">
      <alignment horizontal="right"/>
      <protection locked="0"/>
    </xf>
    <xf numFmtId="170" fontId="0" fillId="0" borderId="0" xfId="58" applyNumberFormat="1" applyFont="1" applyFill="1" applyAlignment="1" applyProtection="1">
      <alignment horizontal="right"/>
      <protection/>
    </xf>
    <xf numFmtId="0" fontId="23" fillId="0" borderId="24" xfId="58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4" fillId="0" borderId="24" xfId="58" applyFont="1" applyBorder="1" applyAlignment="1" applyProtection="1">
      <alignment horizontal="center" vertical="center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4" fillId="0" borderId="25" xfId="58" applyFont="1" applyBorder="1" applyAlignment="1" applyProtection="1">
      <alignment horizontal="center" vertical="center"/>
      <protection locked="0"/>
    </xf>
    <xf numFmtId="0" fontId="24" fillId="0" borderId="26" xfId="58" applyFont="1" applyBorder="1" applyAlignment="1" applyProtection="1">
      <alignment horizontal="center" vertical="center"/>
      <protection locked="0"/>
    </xf>
    <xf numFmtId="0" fontId="23" fillId="0" borderId="25" xfId="58" applyFont="1" applyBorder="1" applyAlignment="1" applyProtection="1">
      <alignment horizontal="center" vertical="center"/>
      <protection locked="0"/>
    </xf>
    <xf numFmtId="0" fontId="23" fillId="0" borderId="26" xfId="58" applyFont="1" applyBorder="1" applyAlignment="1" applyProtection="1">
      <alignment horizontal="center" vertical="center"/>
      <protection locked="0"/>
    </xf>
    <xf numFmtId="0" fontId="21" fillId="0" borderId="24" xfId="58" applyFont="1" applyBorder="1" applyAlignment="1" applyProtection="1">
      <alignment horizontal="center" vertical="center"/>
      <protection locked="0"/>
    </xf>
    <xf numFmtId="0" fontId="21" fillId="0" borderId="24" xfId="58" applyFont="1" applyBorder="1" applyAlignment="1" applyProtection="1">
      <alignment horizontal="center"/>
      <protection locked="0"/>
    </xf>
    <xf numFmtId="0" fontId="21" fillId="0" borderId="25" xfId="58" applyFont="1" applyBorder="1" applyAlignment="1" applyProtection="1">
      <alignment horizontal="center"/>
      <protection locked="0"/>
    </xf>
    <xf numFmtId="0" fontId="21" fillId="0" borderId="26" xfId="58" applyFont="1" applyBorder="1" applyAlignment="1" applyProtection="1">
      <alignment horizontal="center"/>
      <protection locked="0"/>
    </xf>
    <xf numFmtId="0" fontId="22" fillId="0" borderId="24" xfId="58" applyFont="1" applyBorder="1" applyAlignment="1" applyProtection="1">
      <alignment horizontal="center" vertical="center"/>
      <protection locked="0"/>
    </xf>
    <xf numFmtId="0" fontId="24" fillId="0" borderId="24" xfId="58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S-LibStats_99-00allCAMP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114300</xdr:rowOff>
    </xdr:from>
    <xdr:to>
      <xdr:col>0</xdr:col>
      <xdr:colOff>1228725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38175"/>
          <a:ext cx="1209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8"/>
  <sheetViews>
    <sheetView tabSelected="1" zoomScalePageLayoutView="0" workbookViewId="0" topLeftCell="A1">
      <pane xSplit="1" ySplit="4" topLeftCell="B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W2" sqref="BW2:CD2"/>
    </sheetView>
  </sheetViews>
  <sheetFormatPr defaultColWidth="11.421875" defaultRowHeight="12.75"/>
  <cols>
    <col min="1" max="1" width="18.7109375" style="11" customWidth="1"/>
    <col min="2" max="3" width="11.421875" style="11" customWidth="1"/>
    <col min="4" max="4" width="9.28125" style="11" customWidth="1"/>
    <col min="5" max="6" width="11.421875" style="11" customWidth="1"/>
    <col min="7" max="7" width="10.28125" style="11" customWidth="1"/>
    <col min="8" max="10" width="11.421875" style="11" customWidth="1"/>
    <col min="11" max="11" width="12.140625" style="11" customWidth="1"/>
    <col min="12" max="12" width="13.140625" style="11" customWidth="1"/>
    <col min="13" max="13" width="11.421875" style="11" customWidth="1"/>
    <col min="14" max="14" width="14.00390625" style="11" customWidth="1"/>
    <col min="15" max="15" width="13.140625" style="11" customWidth="1"/>
    <col min="16" max="16" width="10.7109375" style="11" customWidth="1"/>
    <col min="17" max="17" width="11.421875" style="11" customWidth="1"/>
    <col min="18" max="18" width="11.7109375" style="11" customWidth="1"/>
    <col min="19" max="20" width="11.421875" style="11" customWidth="1"/>
    <col min="21" max="21" width="11.7109375" style="11" customWidth="1"/>
    <col min="22" max="22" width="11.8515625" style="11" customWidth="1"/>
    <col min="23" max="23" width="13.57421875" style="11" customWidth="1"/>
    <col min="24" max="25" width="11.421875" style="11" customWidth="1"/>
    <col min="26" max="26" width="11.8515625" style="11" customWidth="1"/>
    <col min="27" max="27" width="12.7109375" style="11" customWidth="1"/>
    <col min="28" max="28" width="10.28125" style="11" customWidth="1"/>
    <col min="29" max="34" width="11.421875" style="11" customWidth="1"/>
    <col min="35" max="35" width="12.7109375" style="11" customWidth="1"/>
    <col min="36" max="36" width="13.00390625" style="11" customWidth="1"/>
    <col min="37" max="37" width="12.7109375" style="11" customWidth="1"/>
    <col min="38" max="38" width="13.57421875" style="11" customWidth="1"/>
    <col min="39" max="39" width="11.7109375" style="11" customWidth="1"/>
    <col min="40" max="40" width="11.421875" style="11" customWidth="1"/>
    <col min="41" max="41" width="10.7109375" style="11" customWidth="1"/>
    <col min="42" max="43" width="11.421875" style="11" customWidth="1"/>
    <col min="44" max="44" width="10.7109375" style="11" customWidth="1"/>
    <col min="45" max="50" width="11.421875" style="11" customWidth="1"/>
    <col min="51" max="51" width="11.8515625" style="11" customWidth="1"/>
    <col min="52" max="52" width="12.7109375" style="11" customWidth="1"/>
    <col min="53" max="53" width="13.28125" style="11" customWidth="1"/>
    <col min="54" max="56" width="11.421875" style="11" customWidth="1"/>
    <col min="57" max="58" width="10.28125" style="11" customWidth="1"/>
    <col min="59" max="61" width="11.421875" style="11" customWidth="1"/>
    <col min="62" max="62" width="12.140625" style="11" customWidth="1"/>
    <col min="63" max="71" width="11.421875" style="11" customWidth="1"/>
    <col min="72" max="73" width="11.7109375" style="11" customWidth="1"/>
    <col min="74" max="16384" width="11.421875" style="11" customWidth="1"/>
  </cols>
  <sheetData>
    <row r="1" spans="1:107" s="1" customFormat="1" ht="15.75">
      <c r="A1" s="48"/>
      <c r="B1" s="49"/>
      <c r="C1" s="49"/>
      <c r="D1" s="49"/>
      <c r="E1" s="49"/>
      <c r="F1" s="49"/>
      <c r="G1" s="49"/>
      <c r="H1" s="49"/>
      <c r="I1" s="49"/>
      <c r="J1" s="50"/>
      <c r="K1" s="51" t="s">
        <v>0</v>
      </c>
      <c r="L1" s="38"/>
      <c r="M1" s="38"/>
      <c r="N1" s="38"/>
      <c r="O1" s="38"/>
      <c r="P1" s="38"/>
      <c r="Q1" s="38"/>
      <c r="R1" s="38"/>
      <c r="S1" s="38"/>
      <c r="T1" s="39"/>
      <c r="U1" s="37" t="s">
        <v>0</v>
      </c>
      <c r="V1" s="45"/>
      <c r="W1" s="45"/>
      <c r="X1" s="45"/>
      <c r="Y1" s="45"/>
      <c r="Z1" s="45"/>
      <c r="AA1" s="45"/>
      <c r="AB1" s="45"/>
      <c r="AC1" s="46"/>
      <c r="AD1" s="37" t="s">
        <v>0</v>
      </c>
      <c r="AE1" s="45"/>
      <c r="AF1" s="45"/>
      <c r="AG1" s="45"/>
      <c r="AH1" s="45"/>
      <c r="AI1" s="45"/>
      <c r="AJ1" s="45"/>
      <c r="AK1" s="46"/>
      <c r="AL1" s="37" t="s">
        <v>1</v>
      </c>
      <c r="AM1" s="38"/>
      <c r="AN1" s="38"/>
      <c r="AO1" s="38"/>
      <c r="AP1" s="38"/>
      <c r="AQ1" s="38"/>
      <c r="AR1" s="38"/>
      <c r="AS1" s="38"/>
      <c r="AT1" s="38"/>
      <c r="AU1" s="38"/>
      <c r="AV1" s="42"/>
      <c r="AW1" s="37" t="s">
        <v>1</v>
      </c>
      <c r="AX1" s="38"/>
      <c r="AY1" s="38"/>
      <c r="AZ1" s="38"/>
      <c r="BA1" s="38"/>
      <c r="BB1" s="38"/>
      <c r="BC1" s="38"/>
      <c r="BD1" s="39"/>
      <c r="BE1" s="37" t="s">
        <v>1</v>
      </c>
      <c r="BF1" s="38"/>
      <c r="BG1" s="38"/>
      <c r="BH1" s="38"/>
      <c r="BI1" s="38"/>
      <c r="BJ1" s="38"/>
      <c r="BK1" s="38"/>
      <c r="BL1" s="38"/>
      <c r="BM1" s="39"/>
      <c r="BN1" s="37" t="s">
        <v>1</v>
      </c>
      <c r="BO1" s="38"/>
      <c r="BP1" s="38"/>
      <c r="BQ1" s="38"/>
      <c r="BR1" s="38"/>
      <c r="BS1" s="38"/>
      <c r="BT1" s="38"/>
      <c r="BU1" s="38"/>
      <c r="BV1" s="39"/>
      <c r="BW1" s="37" t="s">
        <v>1</v>
      </c>
      <c r="BX1" s="38"/>
      <c r="BY1" s="38"/>
      <c r="BZ1" s="38"/>
      <c r="CA1" s="38"/>
      <c r="CB1" s="38"/>
      <c r="CC1" s="38"/>
      <c r="CD1" s="39"/>
      <c r="CE1" s="53"/>
      <c r="CF1" s="38"/>
      <c r="CG1" s="38"/>
      <c r="CH1" s="38"/>
      <c r="CI1" s="38"/>
      <c r="CJ1" s="38"/>
      <c r="CK1" s="38"/>
      <c r="CL1" s="38"/>
      <c r="CM1" s="39"/>
      <c r="CN1" s="47"/>
      <c r="CO1" s="38"/>
      <c r="CP1" s="38"/>
      <c r="CQ1" s="38"/>
      <c r="CR1" s="38"/>
      <c r="CS1" s="38"/>
      <c r="CT1" s="38"/>
      <c r="CU1" s="38"/>
      <c r="CV1" s="39"/>
      <c r="CW1" s="47"/>
      <c r="CX1" s="38"/>
      <c r="CY1" s="38"/>
      <c r="CZ1" s="38"/>
      <c r="DA1" s="38"/>
      <c r="DB1" s="38"/>
      <c r="DC1" s="39"/>
    </row>
    <row r="2" spans="1:107" s="4" customFormat="1" ht="25.5">
      <c r="A2" s="2"/>
      <c r="B2" s="3" t="s">
        <v>2</v>
      </c>
      <c r="C2" s="40" t="s">
        <v>3</v>
      </c>
      <c r="D2" s="43"/>
      <c r="E2" s="43"/>
      <c r="F2" s="43"/>
      <c r="G2" s="43"/>
      <c r="H2" s="43"/>
      <c r="I2" s="43"/>
      <c r="J2" s="44"/>
      <c r="K2" s="52" t="s">
        <v>4</v>
      </c>
      <c r="L2" s="38"/>
      <c r="M2" s="38"/>
      <c r="N2" s="38"/>
      <c r="O2" s="38"/>
      <c r="P2" s="39"/>
      <c r="Q2" s="40" t="s">
        <v>5</v>
      </c>
      <c r="R2" s="38"/>
      <c r="S2" s="38"/>
      <c r="T2" s="39"/>
      <c r="U2" s="40" t="s">
        <v>5</v>
      </c>
      <c r="V2" s="43"/>
      <c r="W2" s="43"/>
      <c r="X2" s="43"/>
      <c r="Y2" s="43"/>
      <c r="Z2" s="43"/>
      <c r="AA2" s="43"/>
      <c r="AB2" s="43"/>
      <c r="AC2" s="44"/>
      <c r="AD2" s="40" t="s">
        <v>5</v>
      </c>
      <c r="AE2" s="43"/>
      <c r="AF2" s="43"/>
      <c r="AG2" s="43"/>
      <c r="AH2" s="43"/>
      <c r="AI2" s="43"/>
      <c r="AJ2" s="43"/>
      <c r="AK2" s="44"/>
      <c r="AL2" s="40" t="s">
        <v>6</v>
      </c>
      <c r="AM2" s="41"/>
      <c r="AN2" s="41"/>
      <c r="AO2" s="41"/>
      <c r="AP2" s="41"/>
      <c r="AQ2" s="41"/>
      <c r="AR2" s="41"/>
      <c r="AS2" s="41"/>
      <c r="AT2" s="41"/>
      <c r="AU2" s="41"/>
      <c r="AV2" s="42"/>
      <c r="AW2" s="40" t="s">
        <v>6</v>
      </c>
      <c r="AX2" s="38"/>
      <c r="AY2" s="38"/>
      <c r="AZ2" s="38"/>
      <c r="BA2" s="38"/>
      <c r="BB2" s="38"/>
      <c r="BC2" s="38"/>
      <c r="BD2" s="39"/>
      <c r="BE2" s="40" t="s">
        <v>6</v>
      </c>
      <c r="BF2" s="43"/>
      <c r="BG2" s="43"/>
      <c r="BH2" s="43"/>
      <c r="BI2" s="44"/>
      <c r="BJ2" s="40" t="s">
        <v>7</v>
      </c>
      <c r="BK2" s="38"/>
      <c r="BL2" s="38"/>
      <c r="BM2" s="39"/>
      <c r="BN2" s="40" t="s">
        <v>7</v>
      </c>
      <c r="BO2" s="38"/>
      <c r="BP2" s="38"/>
      <c r="BQ2" s="38"/>
      <c r="BR2" s="38"/>
      <c r="BS2" s="38"/>
      <c r="BT2" s="38"/>
      <c r="BU2" s="38"/>
      <c r="BV2" s="38"/>
      <c r="BW2" s="40" t="s">
        <v>7</v>
      </c>
      <c r="BX2" s="38"/>
      <c r="BY2" s="38"/>
      <c r="BZ2" s="38"/>
      <c r="CA2" s="38"/>
      <c r="CB2" s="38"/>
      <c r="CC2" s="38"/>
      <c r="CD2" s="39"/>
      <c r="CE2" s="40" t="s">
        <v>8</v>
      </c>
      <c r="CF2" s="41"/>
      <c r="CG2" s="41"/>
      <c r="CH2" s="41"/>
      <c r="CI2" s="41"/>
      <c r="CJ2" s="41"/>
      <c r="CK2" s="41"/>
      <c r="CL2" s="41"/>
      <c r="CM2" s="42"/>
      <c r="CN2" s="40" t="s">
        <v>8</v>
      </c>
      <c r="CO2" s="41"/>
      <c r="CP2" s="41"/>
      <c r="CQ2" s="41"/>
      <c r="CR2" s="41"/>
      <c r="CS2" s="41"/>
      <c r="CT2" s="41"/>
      <c r="CU2" s="41"/>
      <c r="CV2" s="42"/>
      <c r="CW2" s="40" t="s">
        <v>8</v>
      </c>
      <c r="CX2" s="38"/>
      <c r="CY2" s="38"/>
      <c r="CZ2" s="38"/>
      <c r="DA2" s="38"/>
      <c r="DB2" s="38"/>
      <c r="DC2" s="39"/>
    </row>
    <row r="3" spans="1:107" ht="94.5" customHeight="1">
      <c r="A3" s="5"/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159</v>
      </c>
      <c r="I3" s="6" t="s">
        <v>15</v>
      </c>
      <c r="J3" s="7" t="s">
        <v>201</v>
      </c>
      <c r="K3" s="8" t="s">
        <v>16</v>
      </c>
      <c r="L3" s="8" t="s">
        <v>17</v>
      </c>
      <c r="M3" s="6" t="s">
        <v>18</v>
      </c>
      <c r="N3" s="6" t="s">
        <v>19</v>
      </c>
      <c r="O3" s="7" t="s">
        <v>202</v>
      </c>
      <c r="P3" s="6" t="s">
        <v>20</v>
      </c>
      <c r="Q3" s="6" t="s">
        <v>21</v>
      </c>
      <c r="R3" s="6" t="s">
        <v>165</v>
      </c>
      <c r="S3" s="6" t="s">
        <v>167</v>
      </c>
      <c r="T3" s="6" t="s">
        <v>22</v>
      </c>
      <c r="U3" s="6" t="s">
        <v>168</v>
      </c>
      <c r="V3" s="6" t="s">
        <v>23</v>
      </c>
      <c r="W3" s="6" t="s">
        <v>169</v>
      </c>
      <c r="X3" s="6" t="s">
        <v>170</v>
      </c>
      <c r="Y3" s="6" t="s">
        <v>188</v>
      </c>
      <c r="Z3" s="6" t="s">
        <v>171</v>
      </c>
      <c r="AA3" s="6" t="s">
        <v>187</v>
      </c>
      <c r="AB3" s="6" t="s">
        <v>24</v>
      </c>
      <c r="AC3" s="7" t="s">
        <v>203</v>
      </c>
      <c r="AD3" s="6" t="s">
        <v>25</v>
      </c>
      <c r="AE3" s="6" t="s">
        <v>26</v>
      </c>
      <c r="AF3" s="6" t="s">
        <v>27</v>
      </c>
      <c r="AG3" s="6" t="s">
        <v>28</v>
      </c>
      <c r="AH3" s="6" t="s">
        <v>29</v>
      </c>
      <c r="AI3" s="7" t="s">
        <v>204</v>
      </c>
      <c r="AJ3" s="6" t="s">
        <v>30</v>
      </c>
      <c r="AK3" s="7" t="s">
        <v>205</v>
      </c>
      <c r="AL3" s="7" t="s">
        <v>206</v>
      </c>
      <c r="AM3" s="7" t="s">
        <v>207</v>
      </c>
      <c r="AN3" s="6" t="s">
        <v>31</v>
      </c>
      <c r="AO3" s="6" t="s">
        <v>176</v>
      </c>
      <c r="AP3" s="6" t="s">
        <v>32</v>
      </c>
      <c r="AQ3" s="6" t="s">
        <v>33</v>
      </c>
      <c r="AR3" s="6" t="s">
        <v>34</v>
      </c>
      <c r="AS3" s="6" t="s">
        <v>172</v>
      </c>
      <c r="AT3" s="6" t="s">
        <v>189</v>
      </c>
      <c r="AU3" s="7" t="s">
        <v>173</v>
      </c>
      <c r="AV3" s="6" t="s">
        <v>190</v>
      </c>
      <c r="AW3" s="7" t="s">
        <v>164</v>
      </c>
      <c r="AX3" s="6" t="s">
        <v>177</v>
      </c>
      <c r="AY3" s="9" t="s">
        <v>160</v>
      </c>
      <c r="AZ3" s="6" t="s">
        <v>161</v>
      </c>
      <c r="BA3" s="6" t="s">
        <v>195</v>
      </c>
      <c r="BB3" s="6" t="s">
        <v>35</v>
      </c>
      <c r="BC3" s="6" t="s">
        <v>36</v>
      </c>
      <c r="BD3" s="6" t="s">
        <v>37</v>
      </c>
      <c r="BE3" s="6" t="s">
        <v>38</v>
      </c>
      <c r="BF3" s="6" t="s">
        <v>39</v>
      </c>
      <c r="BG3" s="6" t="s">
        <v>40</v>
      </c>
      <c r="BH3" s="6" t="s">
        <v>41</v>
      </c>
      <c r="BI3" s="6" t="s">
        <v>42</v>
      </c>
      <c r="BJ3" s="7" t="s">
        <v>206</v>
      </c>
      <c r="BK3" s="7" t="s">
        <v>207</v>
      </c>
      <c r="BL3" s="6" t="s">
        <v>31</v>
      </c>
      <c r="BM3" s="6" t="s">
        <v>176</v>
      </c>
      <c r="BN3" s="6" t="s">
        <v>34</v>
      </c>
      <c r="BO3" s="6" t="s">
        <v>172</v>
      </c>
      <c r="BP3" s="6" t="s">
        <v>192</v>
      </c>
      <c r="BQ3" s="6" t="s">
        <v>190</v>
      </c>
      <c r="BR3" s="7" t="s">
        <v>164</v>
      </c>
      <c r="BS3" s="6" t="s">
        <v>177</v>
      </c>
      <c r="BT3" s="9" t="s">
        <v>160</v>
      </c>
      <c r="BU3" s="6" t="s">
        <v>161</v>
      </c>
      <c r="BV3" s="6" t="s">
        <v>195</v>
      </c>
      <c r="BW3" s="6" t="s">
        <v>35</v>
      </c>
      <c r="BX3" s="6" t="s">
        <v>43</v>
      </c>
      <c r="BY3" s="6" t="s">
        <v>37</v>
      </c>
      <c r="BZ3" s="6" t="s">
        <v>38</v>
      </c>
      <c r="CA3" s="6" t="s">
        <v>39</v>
      </c>
      <c r="CB3" s="6" t="s">
        <v>44</v>
      </c>
      <c r="CC3" s="6" t="s">
        <v>41</v>
      </c>
      <c r="CD3" s="6" t="s">
        <v>45</v>
      </c>
      <c r="CE3" s="7" t="s">
        <v>46</v>
      </c>
      <c r="CF3" s="7" t="s">
        <v>47</v>
      </c>
      <c r="CG3" s="6" t="s">
        <v>48</v>
      </c>
      <c r="CH3" s="7" t="s">
        <v>163</v>
      </c>
      <c r="CI3" s="6" t="s">
        <v>49</v>
      </c>
      <c r="CJ3" s="6" t="s">
        <v>50</v>
      </c>
      <c r="CK3" s="7" t="s">
        <v>208</v>
      </c>
      <c r="CL3" s="6" t="s">
        <v>51</v>
      </c>
      <c r="CM3" s="6" t="s">
        <v>52</v>
      </c>
      <c r="CN3" s="6" t="s">
        <v>174</v>
      </c>
      <c r="CO3" s="6" t="s">
        <v>53</v>
      </c>
      <c r="CP3" s="6" t="s">
        <v>54</v>
      </c>
      <c r="CQ3" s="7" t="s">
        <v>55</v>
      </c>
      <c r="CR3" s="6" t="s">
        <v>56</v>
      </c>
      <c r="CS3" s="6" t="s">
        <v>57</v>
      </c>
      <c r="CT3" s="6" t="s">
        <v>174</v>
      </c>
      <c r="CU3" s="6" t="s">
        <v>58</v>
      </c>
      <c r="CV3" s="6" t="s">
        <v>59</v>
      </c>
      <c r="CW3" s="6" t="s">
        <v>197</v>
      </c>
      <c r="CX3" s="6" t="s">
        <v>198</v>
      </c>
      <c r="CY3" s="6" t="s">
        <v>60</v>
      </c>
      <c r="CZ3" s="6" t="s">
        <v>61</v>
      </c>
      <c r="DA3" s="6" t="s">
        <v>200</v>
      </c>
      <c r="DB3" s="7" t="s">
        <v>62</v>
      </c>
      <c r="DC3" s="10" t="s">
        <v>63</v>
      </c>
    </row>
    <row r="4" spans="1:107" ht="16.5" thickBot="1">
      <c r="A4" s="12" t="s">
        <v>64</v>
      </c>
      <c r="B4" s="13" t="s">
        <v>65</v>
      </c>
      <c r="C4" s="14" t="s">
        <v>66</v>
      </c>
      <c r="D4" s="14" t="s">
        <v>67</v>
      </c>
      <c r="E4" s="14" t="s">
        <v>68</v>
      </c>
      <c r="F4" s="14" t="s">
        <v>69</v>
      </c>
      <c r="G4" s="14" t="s">
        <v>70</v>
      </c>
      <c r="H4" s="14" t="s">
        <v>162</v>
      </c>
      <c r="I4" s="15" t="s">
        <v>71</v>
      </c>
      <c r="J4" s="13" t="s">
        <v>72</v>
      </c>
      <c r="K4" s="14" t="s">
        <v>73</v>
      </c>
      <c r="L4" s="14" t="s">
        <v>74</v>
      </c>
      <c r="M4" s="14" t="s">
        <v>75</v>
      </c>
      <c r="N4" s="14" t="s">
        <v>76</v>
      </c>
      <c r="O4" s="13" t="s">
        <v>77</v>
      </c>
      <c r="P4" s="15" t="s">
        <v>78</v>
      </c>
      <c r="Q4" s="14" t="s">
        <v>79</v>
      </c>
      <c r="R4" s="14" t="s">
        <v>80</v>
      </c>
      <c r="S4" s="14" t="s">
        <v>166</v>
      </c>
      <c r="T4" s="15" t="s">
        <v>81</v>
      </c>
      <c r="U4" s="14" t="s">
        <v>82</v>
      </c>
      <c r="V4" s="14" t="s">
        <v>83</v>
      </c>
      <c r="W4" s="14" t="s">
        <v>84</v>
      </c>
      <c r="X4" s="14" t="s">
        <v>85</v>
      </c>
      <c r="Y4" s="14" t="s">
        <v>86</v>
      </c>
      <c r="Z4" s="14" t="s">
        <v>87</v>
      </c>
      <c r="AA4" s="14" t="s">
        <v>88</v>
      </c>
      <c r="AB4" s="15" t="s">
        <v>89</v>
      </c>
      <c r="AC4" s="15" t="s">
        <v>90</v>
      </c>
      <c r="AD4" s="16" t="s">
        <v>91</v>
      </c>
      <c r="AE4" s="14" t="s">
        <v>92</v>
      </c>
      <c r="AF4" s="14" t="s">
        <v>93</v>
      </c>
      <c r="AG4" s="14" t="s">
        <v>94</v>
      </c>
      <c r="AH4" s="14" t="s">
        <v>95</v>
      </c>
      <c r="AI4" s="14" t="s">
        <v>96</v>
      </c>
      <c r="AJ4" s="14" t="s">
        <v>98</v>
      </c>
      <c r="AK4" s="15" t="s">
        <v>97</v>
      </c>
      <c r="AL4" s="15" t="s">
        <v>99</v>
      </c>
      <c r="AM4" s="14" t="s">
        <v>100</v>
      </c>
      <c r="AN4" s="14" t="s">
        <v>101</v>
      </c>
      <c r="AO4" s="14" t="s">
        <v>102</v>
      </c>
      <c r="AP4" s="14" t="s">
        <v>103</v>
      </c>
      <c r="AQ4" s="14" t="s">
        <v>104</v>
      </c>
      <c r="AR4" s="14" t="s">
        <v>105</v>
      </c>
      <c r="AS4" s="14" t="s">
        <v>106</v>
      </c>
      <c r="AT4" s="14" t="s">
        <v>107</v>
      </c>
      <c r="AU4" s="15" t="s">
        <v>108</v>
      </c>
      <c r="AV4" s="14" t="s">
        <v>109</v>
      </c>
      <c r="AW4" s="14" t="s">
        <v>110</v>
      </c>
      <c r="AX4" s="14" t="s">
        <v>111</v>
      </c>
      <c r="AY4" s="14" t="s">
        <v>180</v>
      </c>
      <c r="AZ4" s="14" t="s">
        <v>181</v>
      </c>
      <c r="BA4" s="14" t="s">
        <v>191</v>
      </c>
      <c r="BB4" s="14" t="s">
        <v>112</v>
      </c>
      <c r="BC4" s="14" t="s">
        <v>113</v>
      </c>
      <c r="BD4" s="14" t="s">
        <v>114</v>
      </c>
      <c r="BE4" s="14" t="s">
        <v>115</v>
      </c>
      <c r="BF4" s="14" t="s">
        <v>116</v>
      </c>
      <c r="BG4" s="14" t="s">
        <v>117</v>
      </c>
      <c r="BH4" s="14" t="s">
        <v>118</v>
      </c>
      <c r="BI4" s="15" t="s">
        <v>119</v>
      </c>
      <c r="BJ4" s="14" t="s">
        <v>99</v>
      </c>
      <c r="BK4" s="14" t="s">
        <v>100</v>
      </c>
      <c r="BL4" s="14" t="s">
        <v>101</v>
      </c>
      <c r="BM4" s="14" t="s">
        <v>102</v>
      </c>
      <c r="BN4" s="14" t="s">
        <v>105</v>
      </c>
      <c r="BO4" s="15" t="s">
        <v>106</v>
      </c>
      <c r="BP4" s="14" t="s">
        <v>107</v>
      </c>
      <c r="BQ4" s="14" t="s">
        <v>109</v>
      </c>
      <c r="BR4" s="14" t="s">
        <v>110</v>
      </c>
      <c r="BS4" s="14" t="s">
        <v>111</v>
      </c>
      <c r="BT4" s="14" t="s">
        <v>180</v>
      </c>
      <c r="BU4" s="14" t="s">
        <v>181</v>
      </c>
      <c r="BV4" s="15" t="s">
        <v>191</v>
      </c>
      <c r="BW4" s="14" t="s">
        <v>112</v>
      </c>
      <c r="BX4" s="14" t="s">
        <v>113</v>
      </c>
      <c r="BY4" s="14" t="s">
        <v>114</v>
      </c>
      <c r="BZ4" s="14" t="s">
        <v>115</v>
      </c>
      <c r="CA4" s="14" t="s">
        <v>116</v>
      </c>
      <c r="CB4" s="14" t="s">
        <v>117</v>
      </c>
      <c r="CC4" s="14" t="s">
        <v>118</v>
      </c>
      <c r="CD4" s="14" t="s">
        <v>119</v>
      </c>
      <c r="CE4" s="14" t="s">
        <v>120</v>
      </c>
      <c r="CF4" s="14" t="s">
        <v>121</v>
      </c>
      <c r="CG4" s="14" t="s">
        <v>122</v>
      </c>
      <c r="CH4" s="14" t="s">
        <v>123</v>
      </c>
      <c r="CI4" s="14" t="s">
        <v>124</v>
      </c>
      <c r="CJ4" s="15" t="s">
        <v>125</v>
      </c>
      <c r="CK4" s="14" t="s">
        <v>126</v>
      </c>
      <c r="CL4" s="14" t="s">
        <v>182</v>
      </c>
      <c r="CM4" s="14" t="s">
        <v>183</v>
      </c>
      <c r="CN4" s="14" t="s">
        <v>127</v>
      </c>
      <c r="CO4" s="14" t="s">
        <v>128</v>
      </c>
      <c r="CP4" s="14" t="s">
        <v>129</v>
      </c>
      <c r="CQ4" s="14" t="s">
        <v>130</v>
      </c>
      <c r="CR4" s="14" t="s">
        <v>184</v>
      </c>
      <c r="CS4" s="14" t="s">
        <v>185</v>
      </c>
      <c r="CT4" s="14" t="s">
        <v>131</v>
      </c>
      <c r="CU4" s="15" t="s">
        <v>132</v>
      </c>
      <c r="CV4" s="14" t="s">
        <v>133</v>
      </c>
      <c r="CW4" s="14" t="s">
        <v>134</v>
      </c>
      <c r="CX4" s="14" t="s">
        <v>135</v>
      </c>
      <c r="CY4" s="14" t="s">
        <v>136</v>
      </c>
      <c r="CZ4" s="14" t="s">
        <v>175</v>
      </c>
      <c r="DA4" s="14" t="s">
        <v>178</v>
      </c>
      <c r="DB4" s="14" t="s">
        <v>193</v>
      </c>
      <c r="DC4" s="14" t="s">
        <v>194</v>
      </c>
    </row>
    <row r="5" spans="1:107" ht="12.75">
      <c r="A5" s="17" t="s">
        <v>137</v>
      </c>
      <c r="B5" s="18">
        <v>1</v>
      </c>
      <c r="C5" s="19">
        <f>D5+E5</f>
        <v>11.4</v>
      </c>
      <c r="D5" s="20">
        <v>8.4</v>
      </c>
      <c r="E5" s="20">
        <v>3</v>
      </c>
      <c r="F5" s="20">
        <v>13</v>
      </c>
      <c r="G5" s="20">
        <v>11</v>
      </c>
      <c r="H5" s="20">
        <v>0</v>
      </c>
      <c r="I5" s="20">
        <v>4.7</v>
      </c>
      <c r="J5" s="19">
        <f>C5+F5+H5+I5</f>
        <v>29.099999999999998</v>
      </c>
      <c r="K5" s="21">
        <v>745372</v>
      </c>
      <c r="L5" s="21">
        <v>500956</v>
      </c>
      <c r="M5" s="22">
        <f>K5-L5</f>
        <v>244416</v>
      </c>
      <c r="N5" s="23">
        <v>572656</v>
      </c>
      <c r="O5" s="22">
        <f>K5+N5</f>
        <v>1318028</v>
      </c>
      <c r="P5" s="21">
        <v>68573</v>
      </c>
      <c r="Q5" s="21">
        <v>183961</v>
      </c>
      <c r="R5" s="21" t="s">
        <v>179</v>
      </c>
      <c r="S5" s="21" t="s">
        <v>179</v>
      </c>
      <c r="T5" s="22">
        <f>U5+V5</f>
        <v>254417</v>
      </c>
      <c r="U5" s="21">
        <v>214427</v>
      </c>
      <c r="V5" s="21">
        <v>39990</v>
      </c>
      <c r="W5" s="21">
        <v>15078</v>
      </c>
      <c r="X5" s="21" t="s">
        <v>179</v>
      </c>
      <c r="Y5" s="21">
        <v>206194</v>
      </c>
      <c r="Z5" s="21" t="s">
        <v>179</v>
      </c>
      <c r="AA5" s="21">
        <v>0</v>
      </c>
      <c r="AB5" s="21">
        <v>0</v>
      </c>
      <c r="AC5" s="22">
        <f>SUM(Q5,T5,W5,X5,Y5,AA5,AB5)</f>
        <v>659650</v>
      </c>
      <c r="AD5" s="21">
        <v>16386.63</v>
      </c>
      <c r="AE5" s="21">
        <v>3604</v>
      </c>
      <c r="AF5" s="21">
        <v>151466</v>
      </c>
      <c r="AG5" s="21">
        <v>36676</v>
      </c>
      <c r="AH5" s="21">
        <v>93944</v>
      </c>
      <c r="AI5" s="22">
        <f aca="true" t="shared" si="0" ref="AI5:AI21">SUM(O5,P5,Q5,T5,W5,X5,Y5,AA5,AB5,AD5,AE5,AF5,AG5,AH5)</f>
        <v>2348327.63</v>
      </c>
      <c r="AJ5" s="21">
        <v>539399</v>
      </c>
      <c r="AK5" s="22">
        <f>AJ5+AI5</f>
        <v>2887726.63</v>
      </c>
      <c r="AL5" s="24">
        <f>SUM(AN5,AR5,AS5,AT5)</f>
        <v>8183</v>
      </c>
      <c r="AM5" s="25">
        <v>17568</v>
      </c>
      <c r="AN5" s="25">
        <v>4839</v>
      </c>
      <c r="AO5" s="25">
        <v>6195</v>
      </c>
      <c r="AP5" s="25">
        <v>3662</v>
      </c>
      <c r="AQ5" s="25">
        <v>1177</v>
      </c>
      <c r="AR5" s="25">
        <v>3020</v>
      </c>
      <c r="AS5" s="25">
        <v>194</v>
      </c>
      <c r="AT5" s="25">
        <v>130</v>
      </c>
      <c r="AU5" s="25">
        <v>2170</v>
      </c>
      <c r="AV5" s="25" t="s">
        <v>179</v>
      </c>
      <c r="AW5" s="25">
        <v>0</v>
      </c>
      <c r="AX5" s="25">
        <v>24</v>
      </c>
      <c r="AY5" s="25">
        <v>0</v>
      </c>
      <c r="AZ5" s="25">
        <v>0</v>
      </c>
      <c r="BA5" s="25">
        <v>0</v>
      </c>
      <c r="BB5" s="25">
        <v>1488</v>
      </c>
      <c r="BC5" s="25">
        <v>0</v>
      </c>
      <c r="BD5" s="25">
        <v>0</v>
      </c>
      <c r="BE5" s="25">
        <v>0</v>
      </c>
      <c r="BF5" s="25">
        <v>91</v>
      </c>
      <c r="BG5" s="25">
        <v>146</v>
      </c>
      <c r="BH5" s="25">
        <v>229</v>
      </c>
      <c r="BI5" s="25" t="s">
        <v>179</v>
      </c>
      <c r="BJ5" s="33">
        <v>484099</v>
      </c>
      <c r="BK5" s="25">
        <v>385681</v>
      </c>
      <c r="BL5" s="25">
        <v>387556</v>
      </c>
      <c r="BM5" s="25">
        <v>15868</v>
      </c>
      <c r="BN5" s="25">
        <v>85305</v>
      </c>
      <c r="BO5" s="25">
        <v>7408</v>
      </c>
      <c r="BP5" s="25">
        <v>3830</v>
      </c>
      <c r="BQ5" s="25" t="s">
        <v>179</v>
      </c>
      <c r="BR5" s="25">
        <v>1159</v>
      </c>
      <c r="BS5" s="25">
        <v>3820</v>
      </c>
      <c r="BT5" s="25">
        <v>921</v>
      </c>
      <c r="BU5" s="25">
        <v>238</v>
      </c>
      <c r="BV5" s="25">
        <v>20469</v>
      </c>
      <c r="BW5" s="25">
        <v>728175</v>
      </c>
      <c r="BX5" s="25">
        <v>810</v>
      </c>
      <c r="BY5" s="25">
        <v>14052</v>
      </c>
      <c r="BZ5" s="25">
        <v>150</v>
      </c>
      <c r="CA5" s="25">
        <v>2791</v>
      </c>
      <c r="CB5" s="25">
        <v>5819</v>
      </c>
      <c r="CC5" s="25">
        <v>2253</v>
      </c>
      <c r="CD5" s="25" t="s">
        <v>179</v>
      </c>
      <c r="CE5" s="25">
        <v>50415</v>
      </c>
      <c r="CF5" s="25">
        <v>53234</v>
      </c>
      <c r="CG5" s="25">
        <v>305</v>
      </c>
      <c r="CH5" s="25">
        <v>5967</v>
      </c>
      <c r="CI5" s="25">
        <v>1475</v>
      </c>
      <c r="CJ5" s="25">
        <v>5265</v>
      </c>
      <c r="CK5" s="24">
        <f>SUM(CI5,CJ5)</f>
        <v>6740</v>
      </c>
      <c r="CL5" s="25">
        <v>5001</v>
      </c>
      <c r="CM5" s="25">
        <v>200</v>
      </c>
      <c r="CN5" s="25">
        <v>148</v>
      </c>
      <c r="CO5" s="25">
        <v>2248</v>
      </c>
      <c r="CP5" s="25">
        <v>2155</v>
      </c>
      <c r="CQ5" s="24">
        <f>SUM(CP5,CO5)</f>
        <v>4403</v>
      </c>
      <c r="CR5" s="25">
        <v>2862</v>
      </c>
      <c r="CS5" s="25">
        <v>272</v>
      </c>
      <c r="CT5" s="25">
        <v>0</v>
      </c>
      <c r="CU5" s="25">
        <v>337</v>
      </c>
      <c r="CV5" s="25">
        <v>7213</v>
      </c>
      <c r="CW5" s="25">
        <v>172</v>
      </c>
      <c r="CX5" s="25">
        <v>177</v>
      </c>
      <c r="CY5" s="25">
        <v>240</v>
      </c>
      <c r="CZ5" s="25">
        <v>85.5</v>
      </c>
      <c r="DA5" s="25">
        <v>135.5</v>
      </c>
      <c r="DB5" s="25">
        <v>14531</v>
      </c>
      <c r="DC5" s="25">
        <v>420</v>
      </c>
    </row>
    <row r="6" spans="1:107" ht="12.75">
      <c r="A6" s="17" t="s">
        <v>186</v>
      </c>
      <c r="B6" s="18">
        <v>0</v>
      </c>
      <c r="C6" s="19">
        <f>D6+E6</f>
        <v>7</v>
      </c>
      <c r="D6" s="20">
        <v>6</v>
      </c>
      <c r="E6" s="20">
        <v>1</v>
      </c>
      <c r="F6" s="20">
        <v>7.5</v>
      </c>
      <c r="G6" s="20">
        <v>3.5</v>
      </c>
      <c r="H6" s="20">
        <v>0</v>
      </c>
      <c r="I6" s="20">
        <v>3</v>
      </c>
      <c r="J6" s="19">
        <f>C6+F6+H6+I6</f>
        <v>17.5</v>
      </c>
      <c r="K6" s="35">
        <v>472885</v>
      </c>
      <c r="L6" s="21">
        <v>344317</v>
      </c>
      <c r="M6" s="34">
        <f>K6-L6</f>
        <v>128568</v>
      </c>
      <c r="N6" s="26">
        <v>400768</v>
      </c>
      <c r="O6" s="22">
        <f>K6+N6</f>
        <v>873653</v>
      </c>
      <c r="P6" s="21">
        <v>38541</v>
      </c>
      <c r="Q6" s="21">
        <v>113233</v>
      </c>
      <c r="R6" s="21">
        <v>113233</v>
      </c>
      <c r="S6" s="21">
        <v>2500</v>
      </c>
      <c r="T6" s="22">
        <f>U6+V6</f>
        <v>2982</v>
      </c>
      <c r="U6" s="21">
        <v>2982</v>
      </c>
      <c r="V6" s="21">
        <v>0</v>
      </c>
      <c r="W6" s="21">
        <v>0</v>
      </c>
      <c r="X6" s="21">
        <v>12474</v>
      </c>
      <c r="Y6" s="21">
        <v>157764</v>
      </c>
      <c r="Z6" s="21">
        <v>29200</v>
      </c>
      <c r="AA6" s="21">
        <v>5161</v>
      </c>
      <c r="AB6" s="21">
        <v>289202</v>
      </c>
      <c r="AC6" s="22">
        <f>SUM(Q6,T6,W6,X6,Y6,AA6,AB6)</f>
        <v>580816</v>
      </c>
      <c r="AD6" s="21">
        <v>1500</v>
      </c>
      <c r="AE6" s="21">
        <v>9745</v>
      </c>
      <c r="AF6" s="21">
        <v>12600</v>
      </c>
      <c r="AG6" s="21">
        <v>59390</v>
      </c>
      <c r="AH6" s="21">
        <v>0</v>
      </c>
      <c r="AI6" s="34">
        <f t="shared" si="0"/>
        <v>1576245</v>
      </c>
      <c r="AJ6" s="21">
        <v>284188</v>
      </c>
      <c r="AK6" s="34">
        <f>AJ6+AI6</f>
        <v>1860433</v>
      </c>
      <c r="AL6" s="24">
        <f>SUM(AN6,AR6,AS6,AT6)</f>
        <v>4070</v>
      </c>
      <c r="AM6" s="25">
        <v>0</v>
      </c>
      <c r="AN6" s="25">
        <v>3789</v>
      </c>
      <c r="AO6" s="25">
        <v>8591</v>
      </c>
      <c r="AP6" s="25">
        <v>3154</v>
      </c>
      <c r="AQ6" s="25">
        <v>635</v>
      </c>
      <c r="AR6" s="25">
        <v>0</v>
      </c>
      <c r="AS6" s="25">
        <v>281</v>
      </c>
      <c r="AT6" s="25">
        <v>0</v>
      </c>
      <c r="AU6" s="25">
        <v>0</v>
      </c>
      <c r="AV6" s="25">
        <v>0</v>
      </c>
      <c r="AW6" s="25">
        <v>0</v>
      </c>
      <c r="AX6" s="25">
        <v>0</v>
      </c>
      <c r="AY6" s="25">
        <v>0</v>
      </c>
      <c r="AZ6" s="25">
        <v>0</v>
      </c>
      <c r="BA6" s="25">
        <v>0</v>
      </c>
      <c r="BB6" s="25">
        <v>0</v>
      </c>
      <c r="BC6" s="25">
        <v>0</v>
      </c>
      <c r="BD6" s="25">
        <v>0</v>
      </c>
      <c r="BE6" s="25">
        <v>0</v>
      </c>
      <c r="BF6" s="25">
        <v>8</v>
      </c>
      <c r="BG6" s="25">
        <v>151</v>
      </c>
      <c r="BH6" s="25">
        <v>0</v>
      </c>
      <c r="BI6" s="25">
        <v>0</v>
      </c>
      <c r="BJ6" s="24">
        <f>SUM(BL6,BN6,BO6,BP6)</f>
        <v>72360</v>
      </c>
      <c r="BK6" s="25">
        <v>207123</v>
      </c>
      <c r="BL6" s="25">
        <v>67881</v>
      </c>
      <c r="BM6" s="25">
        <v>134583</v>
      </c>
      <c r="BN6" s="25">
        <v>0</v>
      </c>
      <c r="BO6" s="25">
        <v>4479</v>
      </c>
      <c r="BP6" s="25">
        <v>0</v>
      </c>
      <c r="BQ6" s="25">
        <v>0</v>
      </c>
      <c r="BR6" s="25">
        <v>27</v>
      </c>
      <c r="BS6" s="25">
        <v>27</v>
      </c>
      <c r="BT6" s="25">
        <v>27</v>
      </c>
      <c r="BU6" s="25">
        <v>0</v>
      </c>
      <c r="BV6" s="25">
        <v>8613</v>
      </c>
      <c r="BW6" s="25">
        <v>0</v>
      </c>
      <c r="BX6" s="25">
        <v>380</v>
      </c>
      <c r="BY6" s="25">
        <v>8</v>
      </c>
      <c r="BZ6" s="25">
        <v>0</v>
      </c>
      <c r="CA6" s="25">
        <v>658</v>
      </c>
      <c r="CB6" s="25">
        <v>1303</v>
      </c>
      <c r="CC6" s="25">
        <v>20</v>
      </c>
      <c r="CD6" s="25">
        <v>133</v>
      </c>
      <c r="CE6" s="25">
        <v>19970</v>
      </c>
      <c r="CF6" s="25">
        <v>3524</v>
      </c>
      <c r="CG6" s="25">
        <v>0</v>
      </c>
      <c r="CH6" s="25">
        <v>170611</v>
      </c>
      <c r="CI6" s="25">
        <v>651</v>
      </c>
      <c r="CJ6" s="25">
        <v>279</v>
      </c>
      <c r="CK6" s="24">
        <f>SUM(CI6,CJ6)</f>
        <v>930</v>
      </c>
      <c r="CL6" s="25">
        <v>422</v>
      </c>
      <c r="CM6" s="25">
        <v>33</v>
      </c>
      <c r="CN6" s="25">
        <v>69</v>
      </c>
      <c r="CO6" s="25">
        <v>2102</v>
      </c>
      <c r="CP6" s="25">
        <v>2431</v>
      </c>
      <c r="CQ6" s="24">
        <f aca="true" t="shared" si="1" ref="CQ6:CQ21">SUM(CP6,CO6)</f>
        <v>4533</v>
      </c>
      <c r="CR6" s="25">
        <v>2686</v>
      </c>
      <c r="CS6" s="25">
        <v>28</v>
      </c>
      <c r="CT6" s="25">
        <v>640</v>
      </c>
      <c r="CU6" s="25">
        <v>170</v>
      </c>
      <c r="CV6" s="25">
        <v>2997</v>
      </c>
      <c r="CW6" s="25">
        <v>0</v>
      </c>
      <c r="CX6" s="25">
        <v>0</v>
      </c>
      <c r="CY6" s="25">
        <v>0</v>
      </c>
      <c r="CZ6" s="25">
        <v>81</v>
      </c>
      <c r="DA6" s="25">
        <v>65</v>
      </c>
      <c r="DB6" s="25">
        <v>4966</v>
      </c>
      <c r="DC6" s="25">
        <v>319</v>
      </c>
    </row>
    <row r="7" spans="1:107" ht="12.75">
      <c r="A7" s="17" t="s">
        <v>138</v>
      </c>
      <c r="B7" s="18">
        <v>0</v>
      </c>
      <c r="C7" s="19">
        <f aca="true" t="shared" si="2" ref="C7:C21">D7+E7</f>
        <v>13.8</v>
      </c>
      <c r="D7" s="20">
        <v>13.8</v>
      </c>
      <c r="E7" s="20">
        <v>0</v>
      </c>
      <c r="F7" s="20">
        <v>29.75</v>
      </c>
      <c r="G7" s="20">
        <v>22.25</v>
      </c>
      <c r="H7" s="20">
        <v>0</v>
      </c>
      <c r="I7" s="20">
        <v>26.25</v>
      </c>
      <c r="J7" s="19">
        <f aca="true" t="shared" si="3" ref="J7:J21">C7+F7+H7+I7</f>
        <v>69.8</v>
      </c>
      <c r="K7" s="21">
        <v>980123</v>
      </c>
      <c r="L7" s="21">
        <v>856925</v>
      </c>
      <c r="M7" s="22">
        <f aca="true" t="shared" si="4" ref="M7:M21">K7-L7</f>
        <v>123198</v>
      </c>
      <c r="N7" s="26">
        <v>1358454</v>
      </c>
      <c r="O7" s="22">
        <f aca="true" t="shared" si="5" ref="O7:O21">K7+N7</f>
        <v>2338577</v>
      </c>
      <c r="P7" s="21">
        <v>437304</v>
      </c>
      <c r="Q7" s="21">
        <v>226765</v>
      </c>
      <c r="R7" s="21">
        <v>217200</v>
      </c>
      <c r="S7" s="21">
        <v>9565</v>
      </c>
      <c r="T7" s="22">
        <f aca="true" t="shared" si="6" ref="T7:T21">U7+V7</f>
        <v>459319</v>
      </c>
      <c r="U7" s="21">
        <v>346070</v>
      </c>
      <c r="V7" s="21">
        <v>113249</v>
      </c>
      <c r="W7" s="21">
        <v>32669</v>
      </c>
      <c r="X7" s="21">
        <v>17027</v>
      </c>
      <c r="Y7" s="21">
        <v>328124</v>
      </c>
      <c r="Z7" s="21">
        <v>291838</v>
      </c>
      <c r="AA7" s="21">
        <v>7620</v>
      </c>
      <c r="AB7" s="21">
        <v>2942</v>
      </c>
      <c r="AC7" s="22">
        <f aca="true" t="shared" si="7" ref="AC7:AC21">SUM(Q7,T7,W7,X7,Y7,AA7,AB7)</f>
        <v>1074466</v>
      </c>
      <c r="AD7" s="21">
        <v>12000</v>
      </c>
      <c r="AE7" s="21">
        <v>26973</v>
      </c>
      <c r="AF7" s="21">
        <v>106356</v>
      </c>
      <c r="AG7" s="21">
        <v>35640</v>
      </c>
      <c r="AH7" s="21">
        <v>60066</v>
      </c>
      <c r="AI7" s="22">
        <f t="shared" si="0"/>
        <v>4091382</v>
      </c>
      <c r="AJ7" s="21">
        <v>0</v>
      </c>
      <c r="AK7" s="22">
        <f aca="true" t="shared" si="8" ref="AK7:AK21">AJ7+AI7</f>
        <v>4091382</v>
      </c>
      <c r="AL7" s="24">
        <f aca="true" t="shared" si="9" ref="AL7:AL21">SUM(AN7,AR7,AS7,AT7)</f>
        <v>6430</v>
      </c>
      <c r="AM7" s="25">
        <v>11754</v>
      </c>
      <c r="AN7" s="25">
        <v>4896</v>
      </c>
      <c r="AO7" s="25" t="s">
        <v>179</v>
      </c>
      <c r="AP7" s="25">
        <v>4679</v>
      </c>
      <c r="AQ7" s="25">
        <v>217</v>
      </c>
      <c r="AR7" s="25">
        <v>1234</v>
      </c>
      <c r="AS7" s="25">
        <v>197</v>
      </c>
      <c r="AT7" s="25">
        <v>103</v>
      </c>
      <c r="AU7" s="25">
        <v>2139</v>
      </c>
      <c r="AV7" s="25">
        <v>0</v>
      </c>
      <c r="AW7" s="25">
        <v>53</v>
      </c>
      <c r="AX7" s="25">
        <v>51</v>
      </c>
      <c r="AY7" s="25">
        <v>50</v>
      </c>
      <c r="AZ7" s="25">
        <v>1</v>
      </c>
      <c r="BA7" s="25" t="s">
        <v>179</v>
      </c>
      <c r="BB7" s="25">
        <v>3877</v>
      </c>
      <c r="BC7" s="25">
        <v>0</v>
      </c>
      <c r="BD7" s="25">
        <v>1024</v>
      </c>
      <c r="BE7" s="25">
        <v>22018</v>
      </c>
      <c r="BF7" s="25">
        <v>132</v>
      </c>
      <c r="BG7" s="25">
        <v>164</v>
      </c>
      <c r="BH7" s="25">
        <v>15</v>
      </c>
      <c r="BI7" s="25">
        <v>0</v>
      </c>
      <c r="BJ7" s="24">
        <f>SUM(BL7,BN7,BO7,BP7)</f>
        <v>953632</v>
      </c>
      <c r="BK7" s="25" t="s">
        <v>179</v>
      </c>
      <c r="BL7" s="25">
        <v>731360</v>
      </c>
      <c r="BM7" s="25">
        <v>2890</v>
      </c>
      <c r="BN7" s="25">
        <v>205914</v>
      </c>
      <c r="BO7" s="25">
        <v>16358</v>
      </c>
      <c r="BP7" s="25" t="s">
        <v>179</v>
      </c>
      <c r="BQ7" s="25">
        <v>709563</v>
      </c>
      <c r="BR7" s="25">
        <v>1168</v>
      </c>
      <c r="BS7" s="25">
        <v>1084</v>
      </c>
      <c r="BT7" s="25">
        <v>667</v>
      </c>
      <c r="BU7" s="25">
        <v>303</v>
      </c>
      <c r="BV7" s="25">
        <v>6246</v>
      </c>
      <c r="BW7" s="25">
        <v>1172084</v>
      </c>
      <c r="BX7" s="25">
        <v>922</v>
      </c>
      <c r="BY7" s="25">
        <v>161916</v>
      </c>
      <c r="BZ7" s="25">
        <v>122103</v>
      </c>
      <c r="CA7" s="25">
        <v>14982</v>
      </c>
      <c r="CB7" s="25">
        <v>12089</v>
      </c>
      <c r="CC7" s="25">
        <v>2250</v>
      </c>
      <c r="CD7" s="25">
        <v>1271904</v>
      </c>
      <c r="CE7" s="25">
        <v>80537</v>
      </c>
      <c r="CF7" s="25">
        <v>84284</v>
      </c>
      <c r="CG7" s="25">
        <v>367</v>
      </c>
      <c r="CH7" s="25">
        <v>59716</v>
      </c>
      <c r="CI7" s="25">
        <v>2916</v>
      </c>
      <c r="CJ7" s="25">
        <v>4787</v>
      </c>
      <c r="CK7" s="24">
        <f aca="true" t="shared" si="10" ref="CK7:CK21">SUM(CI7,CJ7)</f>
        <v>7703</v>
      </c>
      <c r="CL7" s="25">
        <v>5130</v>
      </c>
      <c r="CM7" s="25">
        <v>406</v>
      </c>
      <c r="CN7" s="25">
        <v>173</v>
      </c>
      <c r="CO7" s="25">
        <v>3408</v>
      </c>
      <c r="CP7" s="25">
        <v>4558</v>
      </c>
      <c r="CQ7" s="24">
        <f t="shared" si="1"/>
        <v>7966</v>
      </c>
      <c r="CR7" s="25">
        <v>4696</v>
      </c>
      <c r="CS7" s="25">
        <v>1495</v>
      </c>
      <c r="CT7" s="25">
        <v>149</v>
      </c>
      <c r="CU7" s="25">
        <v>250</v>
      </c>
      <c r="CV7" s="25">
        <v>6837</v>
      </c>
      <c r="CW7" s="25">
        <v>48</v>
      </c>
      <c r="CX7" s="25">
        <v>72</v>
      </c>
      <c r="CY7" s="25">
        <v>145</v>
      </c>
      <c r="CZ7" s="25">
        <v>91</v>
      </c>
      <c r="DA7" s="25">
        <v>122.5</v>
      </c>
      <c r="DB7" s="25">
        <v>27320</v>
      </c>
      <c r="DC7" s="25">
        <v>397</v>
      </c>
    </row>
    <row r="8" spans="1:107" ht="12.75">
      <c r="A8" s="17" t="s">
        <v>139</v>
      </c>
      <c r="B8" s="18">
        <v>0</v>
      </c>
      <c r="C8" s="19">
        <f t="shared" si="2"/>
        <v>12</v>
      </c>
      <c r="D8" s="20">
        <v>9</v>
      </c>
      <c r="E8" s="20">
        <v>3</v>
      </c>
      <c r="F8" s="20">
        <v>15</v>
      </c>
      <c r="G8" s="20">
        <v>10</v>
      </c>
      <c r="H8" s="20">
        <v>0</v>
      </c>
      <c r="I8" s="20">
        <v>6.5</v>
      </c>
      <c r="J8" s="19">
        <f t="shared" si="3"/>
        <v>33.5</v>
      </c>
      <c r="K8" s="21">
        <v>1026439</v>
      </c>
      <c r="L8" s="21">
        <v>720827</v>
      </c>
      <c r="M8" s="22">
        <f t="shared" si="4"/>
        <v>305612</v>
      </c>
      <c r="N8" s="26">
        <v>637664</v>
      </c>
      <c r="O8" s="22">
        <f t="shared" si="5"/>
        <v>1664103</v>
      </c>
      <c r="P8" s="21">
        <v>77395</v>
      </c>
      <c r="Q8" s="21">
        <v>170723</v>
      </c>
      <c r="R8" s="21" t="s">
        <v>179</v>
      </c>
      <c r="S8" s="21" t="s">
        <v>179</v>
      </c>
      <c r="T8" s="22">
        <f t="shared" si="6"/>
        <v>193340</v>
      </c>
      <c r="U8" s="21">
        <v>153882</v>
      </c>
      <c r="V8" s="21">
        <v>39458</v>
      </c>
      <c r="W8" s="21">
        <v>0</v>
      </c>
      <c r="X8" s="21">
        <v>0</v>
      </c>
      <c r="Y8" s="21">
        <v>315577</v>
      </c>
      <c r="Z8" s="21" t="s">
        <v>179</v>
      </c>
      <c r="AA8" s="21">
        <v>7501</v>
      </c>
      <c r="AB8" s="21">
        <v>0</v>
      </c>
      <c r="AC8" s="22">
        <f t="shared" si="7"/>
        <v>687141</v>
      </c>
      <c r="AD8" s="21">
        <v>23726</v>
      </c>
      <c r="AE8" s="21">
        <v>0</v>
      </c>
      <c r="AF8" s="21">
        <v>2409</v>
      </c>
      <c r="AG8" s="21">
        <v>50236</v>
      </c>
      <c r="AH8" s="21">
        <v>34785</v>
      </c>
      <c r="AI8" s="22">
        <f t="shared" si="0"/>
        <v>2539795</v>
      </c>
      <c r="AJ8" s="21">
        <v>0</v>
      </c>
      <c r="AK8" s="22">
        <f t="shared" si="8"/>
        <v>2539795</v>
      </c>
      <c r="AL8" s="24">
        <f t="shared" si="9"/>
        <v>5942</v>
      </c>
      <c r="AM8" s="25">
        <v>0</v>
      </c>
      <c r="AN8" s="25">
        <v>4396</v>
      </c>
      <c r="AO8" s="25">
        <v>0</v>
      </c>
      <c r="AP8" s="25">
        <v>4396</v>
      </c>
      <c r="AQ8" s="25">
        <v>0</v>
      </c>
      <c r="AR8" s="25">
        <v>1420</v>
      </c>
      <c r="AS8" s="25">
        <v>126</v>
      </c>
      <c r="AT8" s="25">
        <v>0</v>
      </c>
      <c r="AU8" s="25">
        <v>5415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25" t="s">
        <v>179</v>
      </c>
      <c r="BB8" s="25">
        <v>6</v>
      </c>
      <c r="BC8" s="25">
        <v>0</v>
      </c>
      <c r="BD8" s="25">
        <v>0</v>
      </c>
      <c r="BE8" s="25">
        <v>0</v>
      </c>
      <c r="BF8" s="25">
        <v>0</v>
      </c>
      <c r="BG8" s="25">
        <v>0</v>
      </c>
      <c r="BH8" s="25">
        <v>0</v>
      </c>
      <c r="BI8" s="25">
        <v>0</v>
      </c>
      <c r="BJ8" s="36">
        <v>434328</v>
      </c>
      <c r="BK8" s="25" t="s">
        <v>179</v>
      </c>
      <c r="BL8" s="25" t="s">
        <v>179</v>
      </c>
      <c r="BM8" s="25" t="s">
        <v>179</v>
      </c>
      <c r="BN8" s="25" t="s">
        <v>179</v>
      </c>
      <c r="BO8" s="25" t="s">
        <v>179</v>
      </c>
      <c r="BP8" s="25" t="s">
        <v>179</v>
      </c>
      <c r="BQ8" s="25">
        <v>46532</v>
      </c>
      <c r="BR8" s="25">
        <v>669</v>
      </c>
      <c r="BS8" s="25" t="s">
        <v>179</v>
      </c>
      <c r="BT8" s="25">
        <v>515</v>
      </c>
      <c r="BU8" s="25">
        <v>154</v>
      </c>
      <c r="BV8" s="25">
        <v>0</v>
      </c>
      <c r="BW8" s="25">
        <v>741443</v>
      </c>
      <c r="BX8" s="25">
        <v>2000</v>
      </c>
      <c r="BY8" s="25">
        <v>150</v>
      </c>
      <c r="BZ8" s="25">
        <v>821</v>
      </c>
      <c r="CA8" s="25">
        <v>5439</v>
      </c>
      <c r="CB8" s="25">
        <v>4999</v>
      </c>
      <c r="CC8" s="25">
        <v>0</v>
      </c>
      <c r="CD8" s="25">
        <v>0</v>
      </c>
      <c r="CE8" s="25">
        <v>28728</v>
      </c>
      <c r="CF8" s="25">
        <v>43491</v>
      </c>
      <c r="CG8" s="25">
        <v>207</v>
      </c>
      <c r="CH8" s="25">
        <v>13022</v>
      </c>
      <c r="CI8" s="25">
        <v>1976</v>
      </c>
      <c r="CJ8" s="25">
        <v>5400</v>
      </c>
      <c r="CK8" s="24">
        <f t="shared" si="10"/>
        <v>7376</v>
      </c>
      <c r="CL8" s="25">
        <v>6348</v>
      </c>
      <c r="CM8" s="25">
        <v>343</v>
      </c>
      <c r="CN8" s="25">
        <v>1975</v>
      </c>
      <c r="CO8" s="25">
        <v>2002</v>
      </c>
      <c r="CP8" s="25">
        <v>7192</v>
      </c>
      <c r="CQ8" s="24">
        <f t="shared" si="1"/>
        <v>9194</v>
      </c>
      <c r="CR8" s="25">
        <v>8183</v>
      </c>
      <c r="CS8" s="25">
        <v>343</v>
      </c>
      <c r="CT8" s="25">
        <v>1975</v>
      </c>
      <c r="CU8" s="25">
        <v>108</v>
      </c>
      <c r="CV8" s="25">
        <v>2155</v>
      </c>
      <c r="CW8" s="25">
        <v>0</v>
      </c>
      <c r="CX8" s="25">
        <v>0</v>
      </c>
      <c r="CY8" s="25">
        <v>1078</v>
      </c>
      <c r="CZ8" s="25">
        <v>84</v>
      </c>
      <c r="DA8" s="25">
        <v>79</v>
      </c>
      <c r="DB8" s="25">
        <v>9535</v>
      </c>
      <c r="DC8" s="25">
        <v>876</v>
      </c>
    </row>
    <row r="9" spans="1:107" ht="12.75">
      <c r="A9" s="17" t="s">
        <v>196</v>
      </c>
      <c r="B9" s="18">
        <v>0</v>
      </c>
      <c r="C9" s="19">
        <f t="shared" si="2"/>
        <v>14</v>
      </c>
      <c r="D9" s="20">
        <v>13</v>
      </c>
      <c r="E9" s="20">
        <v>1</v>
      </c>
      <c r="F9" s="20">
        <v>18.5</v>
      </c>
      <c r="G9" s="20">
        <v>13.5</v>
      </c>
      <c r="H9" s="20">
        <v>0</v>
      </c>
      <c r="I9" s="20">
        <v>14.7</v>
      </c>
      <c r="J9" s="19">
        <f t="shared" si="3"/>
        <v>47.2</v>
      </c>
      <c r="K9" s="21">
        <v>1104740</v>
      </c>
      <c r="L9" s="21">
        <v>971588</v>
      </c>
      <c r="M9" s="22">
        <f t="shared" si="4"/>
        <v>133152</v>
      </c>
      <c r="N9" s="26">
        <v>794140</v>
      </c>
      <c r="O9" s="22">
        <f t="shared" si="5"/>
        <v>1898880</v>
      </c>
      <c r="P9" s="21">
        <v>194454</v>
      </c>
      <c r="Q9" s="21">
        <v>161863</v>
      </c>
      <c r="R9" s="21">
        <v>161863</v>
      </c>
      <c r="S9" s="21" t="s">
        <v>179</v>
      </c>
      <c r="T9" s="22">
        <f t="shared" si="6"/>
        <v>295739</v>
      </c>
      <c r="U9" s="21">
        <v>165459</v>
      </c>
      <c r="V9" s="21">
        <v>130280</v>
      </c>
      <c r="W9" s="21">
        <v>12536</v>
      </c>
      <c r="X9" s="21">
        <v>9137</v>
      </c>
      <c r="Y9" s="21">
        <v>439295</v>
      </c>
      <c r="Z9" s="21">
        <v>439295</v>
      </c>
      <c r="AA9" s="21">
        <v>27504</v>
      </c>
      <c r="AB9" s="21" t="s">
        <v>179</v>
      </c>
      <c r="AC9" s="22">
        <f t="shared" si="7"/>
        <v>946074</v>
      </c>
      <c r="AD9" s="21">
        <v>5290</v>
      </c>
      <c r="AE9" s="21">
        <v>0</v>
      </c>
      <c r="AF9" s="21">
        <v>69629</v>
      </c>
      <c r="AG9" s="21">
        <v>45000</v>
      </c>
      <c r="AH9" s="21">
        <v>93774</v>
      </c>
      <c r="AI9" s="22">
        <f t="shared" si="0"/>
        <v>3253101</v>
      </c>
      <c r="AJ9" s="21">
        <v>0</v>
      </c>
      <c r="AK9" s="22">
        <f t="shared" si="8"/>
        <v>3253101</v>
      </c>
      <c r="AL9" s="24">
        <f t="shared" si="9"/>
        <v>5480</v>
      </c>
      <c r="AM9" s="25" t="s">
        <v>179</v>
      </c>
      <c r="AN9" s="25">
        <v>5120</v>
      </c>
      <c r="AO9" s="25" t="s">
        <v>179</v>
      </c>
      <c r="AP9" s="25">
        <v>5120</v>
      </c>
      <c r="AQ9" s="25">
        <v>0</v>
      </c>
      <c r="AR9" s="25">
        <v>277</v>
      </c>
      <c r="AS9" s="25">
        <v>83</v>
      </c>
      <c r="AT9" s="25">
        <v>0</v>
      </c>
      <c r="AU9" s="25">
        <v>9161</v>
      </c>
      <c r="AV9" s="25">
        <v>0</v>
      </c>
      <c r="AW9" s="25">
        <v>0</v>
      </c>
      <c r="AX9" s="25">
        <v>0</v>
      </c>
      <c r="AY9" s="25">
        <v>0</v>
      </c>
      <c r="AZ9" s="25">
        <v>0</v>
      </c>
      <c r="BA9" s="25">
        <v>992</v>
      </c>
      <c r="BB9" s="25">
        <v>698</v>
      </c>
      <c r="BC9" s="25" t="s">
        <v>179</v>
      </c>
      <c r="BD9" s="25">
        <v>3</v>
      </c>
      <c r="BE9" s="25">
        <v>0</v>
      </c>
      <c r="BF9" s="25">
        <v>0</v>
      </c>
      <c r="BG9" s="25">
        <v>344</v>
      </c>
      <c r="BH9" s="25">
        <v>86</v>
      </c>
      <c r="BI9" s="25">
        <v>0</v>
      </c>
      <c r="BJ9" s="24">
        <f aca="true" t="shared" si="11" ref="BJ9:BJ14">SUM(BL9,BN9,BO9,BP9)</f>
        <v>912913</v>
      </c>
      <c r="BK9" s="25" t="s">
        <v>179</v>
      </c>
      <c r="BL9" s="25">
        <v>796696</v>
      </c>
      <c r="BM9" s="25">
        <v>36233</v>
      </c>
      <c r="BN9" s="25">
        <v>99754</v>
      </c>
      <c r="BO9" s="25">
        <v>16463</v>
      </c>
      <c r="BP9" s="25">
        <v>0</v>
      </c>
      <c r="BQ9" s="25">
        <v>63163</v>
      </c>
      <c r="BR9" s="25">
        <v>1126</v>
      </c>
      <c r="BS9" s="25" t="s">
        <v>179</v>
      </c>
      <c r="BT9" s="25">
        <v>599</v>
      </c>
      <c r="BU9" s="25">
        <v>527</v>
      </c>
      <c r="BV9" s="25">
        <v>16652</v>
      </c>
      <c r="BW9" s="25">
        <v>873177</v>
      </c>
      <c r="BX9" s="25" t="s">
        <v>179</v>
      </c>
      <c r="BY9" s="25">
        <v>358</v>
      </c>
      <c r="BZ9" s="25" t="s">
        <v>179</v>
      </c>
      <c r="CA9" s="25">
        <v>23662</v>
      </c>
      <c r="CB9" s="25">
        <v>6106</v>
      </c>
      <c r="CC9" s="25">
        <v>1109</v>
      </c>
      <c r="CD9" s="25" t="s">
        <v>179</v>
      </c>
      <c r="CE9" s="25">
        <v>59304</v>
      </c>
      <c r="CF9" s="25">
        <v>42136</v>
      </c>
      <c r="CG9" s="25" t="s">
        <v>179</v>
      </c>
      <c r="CH9" s="25">
        <v>54042</v>
      </c>
      <c r="CI9" s="25">
        <v>2614</v>
      </c>
      <c r="CJ9" s="25">
        <v>1587</v>
      </c>
      <c r="CK9" s="24">
        <f t="shared" si="10"/>
        <v>4201</v>
      </c>
      <c r="CL9" s="25">
        <v>2531</v>
      </c>
      <c r="CM9" s="25">
        <v>337</v>
      </c>
      <c r="CN9" s="25">
        <v>6895</v>
      </c>
      <c r="CO9" s="25">
        <v>539</v>
      </c>
      <c r="CP9" s="25">
        <v>2453</v>
      </c>
      <c r="CQ9" s="24">
        <f t="shared" si="1"/>
        <v>2992</v>
      </c>
      <c r="CR9" s="25">
        <v>1469</v>
      </c>
      <c r="CS9" s="25">
        <v>343</v>
      </c>
      <c r="CT9" s="25">
        <v>5469</v>
      </c>
      <c r="CU9" s="25">
        <v>133</v>
      </c>
      <c r="CV9" s="25">
        <v>3099</v>
      </c>
      <c r="CW9" s="25">
        <v>600</v>
      </c>
      <c r="CX9" s="25">
        <v>829</v>
      </c>
      <c r="CY9" s="25" t="s">
        <v>179</v>
      </c>
      <c r="CZ9" s="25">
        <v>80</v>
      </c>
      <c r="DA9" s="25">
        <v>159</v>
      </c>
      <c r="DB9" s="25">
        <v>21221</v>
      </c>
      <c r="DC9" s="25">
        <v>602</v>
      </c>
    </row>
    <row r="10" spans="1:107" ht="12.75">
      <c r="A10" s="17" t="s">
        <v>140</v>
      </c>
      <c r="B10" s="18">
        <v>0</v>
      </c>
      <c r="C10" s="19">
        <f t="shared" si="2"/>
        <v>23.85</v>
      </c>
      <c r="D10" s="20">
        <v>22.01</v>
      </c>
      <c r="E10" s="20">
        <v>1.84</v>
      </c>
      <c r="F10" s="20">
        <v>43.96</v>
      </c>
      <c r="G10" s="20">
        <v>35.55</v>
      </c>
      <c r="H10" s="20">
        <v>0</v>
      </c>
      <c r="I10" s="20">
        <v>27.64</v>
      </c>
      <c r="J10" s="19">
        <f t="shared" si="3"/>
        <v>95.45</v>
      </c>
      <c r="K10" s="21">
        <v>2299777</v>
      </c>
      <c r="L10" s="21">
        <v>2125926</v>
      </c>
      <c r="M10" s="22">
        <f t="shared" si="4"/>
        <v>173851</v>
      </c>
      <c r="N10" s="26">
        <v>2093188</v>
      </c>
      <c r="O10" s="22">
        <f t="shared" si="5"/>
        <v>4392965</v>
      </c>
      <c r="P10" s="21">
        <v>467652</v>
      </c>
      <c r="Q10" s="21">
        <v>438835</v>
      </c>
      <c r="R10" s="21">
        <v>438835</v>
      </c>
      <c r="S10" s="21">
        <v>0</v>
      </c>
      <c r="T10" s="22">
        <f t="shared" si="6"/>
        <v>760500</v>
      </c>
      <c r="U10" s="21">
        <v>527184</v>
      </c>
      <c r="V10" s="21">
        <v>233316</v>
      </c>
      <c r="W10" s="21">
        <v>119843</v>
      </c>
      <c r="X10" s="21">
        <v>34603</v>
      </c>
      <c r="Y10" s="21">
        <v>679135</v>
      </c>
      <c r="Z10" s="21">
        <v>526519</v>
      </c>
      <c r="AA10" s="21" t="s">
        <v>179</v>
      </c>
      <c r="AB10" s="21">
        <v>4497</v>
      </c>
      <c r="AC10" s="22">
        <f t="shared" si="7"/>
        <v>2037413</v>
      </c>
      <c r="AD10" s="21">
        <v>21955</v>
      </c>
      <c r="AE10" s="21">
        <v>59656</v>
      </c>
      <c r="AF10" s="21">
        <v>738059</v>
      </c>
      <c r="AG10" s="21">
        <v>67063</v>
      </c>
      <c r="AH10" s="21">
        <v>167147</v>
      </c>
      <c r="AI10" s="22">
        <f t="shared" si="0"/>
        <v>7951910</v>
      </c>
      <c r="AJ10" s="21">
        <v>0</v>
      </c>
      <c r="AK10" s="22">
        <f t="shared" si="8"/>
        <v>7951910</v>
      </c>
      <c r="AL10" s="24">
        <f t="shared" si="9"/>
        <v>20835</v>
      </c>
      <c r="AM10" s="25">
        <v>13906</v>
      </c>
      <c r="AN10" s="25">
        <v>13807</v>
      </c>
      <c r="AO10" s="25">
        <v>1294</v>
      </c>
      <c r="AP10" s="25">
        <v>10600</v>
      </c>
      <c r="AQ10" s="25">
        <v>3207</v>
      </c>
      <c r="AR10" s="25">
        <v>1489</v>
      </c>
      <c r="AS10" s="25">
        <v>369</v>
      </c>
      <c r="AT10" s="25">
        <v>5170</v>
      </c>
      <c r="AU10" s="25">
        <v>149</v>
      </c>
      <c r="AV10" s="25">
        <v>3738</v>
      </c>
      <c r="AW10" s="25">
        <v>0</v>
      </c>
      <c r="AX10" s="25">
        <v>18</v>
      </c>
      <c r="AY10" s="25">
        <v>18</v>
      </c>
      <c r="AZ10" s="25">
        <v>0</v>
      </c>
      <c r="BA10" s="25">
        <v>0</v>
      </c>
      <c r="BB10" s="25">
        <v>929</v>
      </c>
      <c r="BC10" s="25">
        <v>76</v>
      </c>
      <c r="BD10" s="25">
        <v>836</v>
      </c>
      <c r="BE10" s="25">
        <v>76</v>
      </c>
      <c r="BF10" s="25">
        <v>1679</v>
      </c>
      <c r="BG10" s="25">
        <v>339</v>
      </c>
      <c r="BH10" s="25">
        <v>191</v>
      </c>
      <c r="BI10" s="25">
        <v>0</v>
      </c>
      <c r="BJ10" s="24">
        <f t="shared" si="11"/>
        <v>1062604</v>
      </c>
      <c r="BK10" s="25">
        <v>1054852</v>
      </c>
      <c r="BL10" s="25">
        <v>877064</v>
      </c>
      <c r="BM10" s="25">
        <v>6235</v>
      </c>
      <c r="BN10" s="25">
        <v>153255</v>
      </c>
      <c r="BO10" s="25">
        <v>10347</v>
      </c>
      <c r="BP10" s="25">
        <v>21938</v>
      </c>
      <c r="BQ10" s="25">
        <v>274779</v>
      </c>
      <c r="BR10" s="25">
        <v>1895</v>
      </c>
      <c r="BS10" s="25">
        <v>1895</v>
      </c>
      <c r="BT10" s="25">
        <v>1783</v>
      </c>
      <c r="BU10" s="25">
        <v>813</v>
      </c>
      <c r="BV10" s="25">
        <v>7269.023411371238</v>
      </c>
      <c r="BW10" s="25">
        <v>1214820</v>
      </c>
      <c r="BX10" s="25">
        <v>2010</v>
      </c>
      <c r="BY10" s="25">
        <v>156235</v>
      </c>
      <c r="BZ10" s="25">
        <v>1824</v>
      </c>
      <c r="CA10" s="25">
        <v>79756</v>
      </c>
      <c r="CB10" s="25">
        <v>5781</v>
      </c>
      <c r="CC10" s="25">
        <v>2331</v>
      </c>
      <c r="CD10" s="25">
        <v>0</v>
      </c>
      <c r="CE10" s="25">
        <v>116916</v>
      </c>
      <c r="CF10" s="25">
        <v>30474</v>
      </c>
      <c r="CG10" s="25">
        <v>2781</v>
      </c>
      <c r="CH10" s="25">
        <v>99480</v>
      </c>
      <c r="CI10" s="25">
        <v>5521</v>
      </c>
      <c r="CJ10" s="25">
        <v>1439</v>
      </c>
      <c r="CK10" s="24">
        <f t="shared" si="10"/>
        <v>6960</v>
      </c>
      <c r="CL10" s="25">
        <v>2749</v>
      </c>
      <c r="CM10" s="25">
        <v>418</v>
      </c>
      <c r="CN10" s="25">
        <v>0</v>
      </c>
      <c r="CO10" s="25">
        <v>3422</v>
      </c>
      <c r="CP10" s="25">
        <v>7208</v>
      </c>
      <c r="CQ10" s="24">
        <f t="shared" si="1"/>
        <v>10630</v>
      </c>
      <c r="CR10" s="25">
        <v>3143</v>
      </c>
      <c r="CS10" s="25">
        <v>85</v>
      </c>
      <c r="CT10" s="25">
        <v>0</v>
      </c>
      <c r="CU10" s="25">
        <v>210</v>
      </c>
      <c r="CV10" s="25">
        <v>7248</v>
      </c>
      <c r="CW10" s="25">
        <v>0</v>
      </c>
      <c r="CX10" s="25">
        <v>0</v>
      </c>
      <c r="CY10" s="25">
        <v>0</v>
      </c>
      <c r="CZ10" s="25">
        <v>69</v>
      </c>
      <c r="DA10" s="25">
        <v>137</v>
      </c>
      <c r="DB10" s="25">
        <v>14795</v>
      </c>
      <c r="DC10" s="25">
        <v>478</v>
      </c>
    </row>
    <row r="11" spans="1:107" ht="12.75">
      <c r="A11" s="17" t="s">
        <v>141</v>
      </c>
      <c r="B11" s="18">
        <v>1</v>
      </c>
      <c r="C11" s="19">
        <f t="shared" si="2"/>
        <v>27.61</v>
      </c>
      <c r="D11" s="20">
        <v>27.61</v>
      </c>
      <c r="E11" s="20">
        <v>0</v>
      </c>
      <c r="F11" s="20">
        <v>40.57</v>
      </c>
      <c r="G11" s="20">
        <v>31.26</v>
      </c>
      <c r="H11" s="20">
        <v>0</v>
      </c>
      <c r="I11" s="20">
        <v>30.7</v>
      </c>
      <c r="J11" s="19">
        <f t="shared" si="3"/>
        <v>98.88000000000001</v>
      </c>
      <c r="K11" s="21">
        <v>2099660</v>
      </c>
      <c r="L11" s="21">
        <v>2099660</v>
      </c>
      <c r="M11" s="22">
        <f t="shared" si="4"/>
        <v>0</v>
      </c>
      <c r="N11" s="26">
        <v>1749444</v>
      </c>
      <c r="O11" s="22">
        <f t="shared" si="5"/>
        <v>3849104</v>
      </c>
      <c r="P11" s="21">
        <v>546480</v>
      </c>
      <c r="Q11" s="21">
        <v>857787</v>
      </c>
      <c r="R11" s="21">
        <v>857733</v>
      </c>
      <c r="S11" s="21">
        <v>1489</v>
      </c>
      <c r="T11" s="22">
        <f t="shared" si="6"/>
        <v>607872</v>
      </c>
      <c r="U11" s="21">
        <v>558098</v>
      </c>
      <c r="V11" s="21">
        <v>49774</v>
      </c>
      <c r="W11" s="21">
        <v>22686</v>
      </c>
      <c r="X11" s="21">
        <v>31698</v>
      </c>
      <c r="Y11" s="21">
        <v>923678</v>
      </c>
      <c r="Z11" s="21">
        <v>503797</v>
      </c>
      <c r="AA11" s="21">
        <v>126453</v>
      </c>
      <c r="AB11" s="21">
        <v>584</v>
      </c>
      <c r="AC11" s="22">
        <f t="shared" si="7"/>
        <v>2570758</v>
      </c>
      <c r="AD11" s="21">
        <v>15889</v>
      </c>
      <c r="AE11" s="21">
        <v>12741</v>
      </c>
      <c r="AF11" s="21">
        <v>155860</v>
      </c>
      <c r="AG11" s="21">
        <v>69073</v>
      </c>
      <c r="AH11" s="21">
        <v>621995</v>
      </c>
      <c r="AI11" s="22">
        <f t="shared" si="0"/>
        <v>7841900</v>
      </c>
      <c r="AJ11" s="21">
        <v>0</v>
      </c>
      <c r="AK11" s="22">
        <f t="shared" si="8"/>
        <v>7841900</v>
      </c>
      <c r="AL11" s="24">
        <f t="shared" si="9"/>
        <v>32814</v>
      </c>
      <c r="AM11" s="25">
        <v>29717</v>
      </c>
      <c r="AN11" s="25">
        <v>27866</v>
      </c>
      <c r="AO11" s="25">
        <v>7115</v>
      </c>
      <c r="AP11" s="25">
        <v>20302</v>
      </c>
      <c r="AQ11" s="25">
        <v>7564</v>
      </c>
      <c r="AR11" s="25">
        <v>791</v>
      </c>
      <c r="AS11" s="25">
        <v>691</v>
      </c>
      <c r="AT11" s="25">
        <v>3466</v>
      </c>
      <c r="AU11" s="25">
        <v>8414</v>
      </c>
      <c r="AV11" s="25">
        <v>0</v>
      </c>
      <c r="AW11" s="25">
        <v>29</v>
      </c>
      <c r="AX11" s="25">
        <v>29</v>
      </c>
      <c r="AY11" s="25">
        <v>8</v>
      </c>
      <c r="AZ11" s="25">
        <v>2</v>
      </c>
      <c r="BA11" s="25">
        <v>580</v>
      </c>
      <c r="BB11" s="25">
        <v>834</v>
      </c>
      <c r="BC11" s="25">
        <v>1</v>
      </c>
      <c r="BD11" s="25">
        <v>31</v>
      </c>
      <c r="BE11" s="25">
        <v>61</v>
      </c>
      <c r="BF11" s="25">
        <v>152</v>
      </c>
      <c r="BG11" s="25">
        <v>583</v>
      </c>
      <c r="BH11" s="25">
        <v>59</v>
      </c>
      <c r="BI11" s="25">
        <v>36</v>
      </c>
      <c r="BJ11" s="24">
        <f t="shared" si="11"/>
        <v>1264535</v>
      </c>
      <c r="BK11" s="25">
        <v>878465</v>
      </c>
      <c r="BL11" s="25">
        <v>1157289</v>
      </c>
      <c r="BM11" s="25">
        <v>33810</v>
      </c>
      <c r="BN11" s="25">
        <v>75687</v>
      </c>
      <c r="BO11" s="25">
        <v>20021</v>
      </c>
      <c r="BP11" s="25">
        <v>11538</v>
      </c>
      <c r="BQ11" s="25">
        <v>0</v>
      </c>
      <c r="BR11" s="25">
        <v>2121</v>
      </c>
      <c r="BS11" s="25">
        <v>2106</v>
      </c>
      <c r="BT11" s="25">
        <v>1266</v>
      </c>
      <c r="BU11" s="25">
        <v>185</v>
      </c>
      <c r="BV11" s="25">
        <v>8796</v>
      </c>
      <c r="BW11" s="25">
        <v>1149353</v>
      </c>
      <c r="BX11" s="25">
        <v>980</v>
      </c>
      <c r="BY11" s="25">
        <v>10044</v>
      </c>
      <c r="BZ11" s="25">
        <v>20024</v>
      </c>
      <c r="CA11" s="25">
        <v>21969</v>
      </c>
      <c r="CB11" s="25">
        <v>7417</v>
      </c>
      <c r="CC11" s="25">
        <v>3395</v>
      </c>
      <c r="CD11" s="25">
        <v>8039</v>
      </c>
      <c r="CE11" s="25">
        <v>227332</v>
      </c>
      <c r="CF11" s="25">
        <v>159886</v>
      </c>
      <c r="CG11" s="25">
        <v>2582</v>
      </c>
      <c r="CH11" s="25" t="s">
        <v>179</v>
      </c>
      <c r="CI11" s="25">
        <v>6186</v>
      </c>
      <c r="CJ11" s="25">
        <v>9186</v>
      </c>
      <c r="CK11" s="24">
        <f t="shared" si="10"/>
        <v>15372</v>
      </c>
      <c r="CL11" s="25">
        <v>6561</v>
      </c>
      <c r="CM11" s="25">
        <v>605</v>
      </c>
      <c r="CN11" s="25">
        <v>15202</v>
      </c>
      <c r="CO11" s="25">
        <v>7541</v>
      </c>
      <c r="CP11" s="25">
        <v>15308</v>
      </c>
      <c r="CQ11" s="24">
        <f t="shared" si="1"/>
        <v>22849</v>
      </c>
      <c r="CR11" s="25">
        <v>9120</v>
      </c>
      <c r="CS11" s="25">
        <v>952</v>
      </c>
      <c r="CT11" s="25">
        <v>11058</v>
      </c>
      <c r="CU11" s="25">
        <v>643</v>
      </c>
      <c r="CV11" s="25">
        <v>16912</v>
      </c>
      <c r="CW11" s="25">
        <v>14</v>
      </c>
      <c r="CX11" s="25">
        <v>9</v>
      </c>
      <c r="CY11" s="25">
        <v>125</v>
      </c>
      <c r="CZ11" s="25">
        <v>83.5</v>
      </c>
      <c r="DA11" s="25">
        <v>104</v>
      </c>
      <c r="DB11" s="25">
        <v>35238</v>
      </c>
      <c r="DC11" s="25">
        <v>1580</v>
      </c>
    </row>
    <row r="12" spans="1:107" ht="12.75">
      <c r="A12" s="17" t="s">
        <v>142</v>
      </c>
      <c r="B12" s="18">
        <v>0</v>
      </c>
      <c r="C12" s="19">
        <f t="shared" si="2"/>
        <v>12</v>
      </c>
      <c r="D12" s="20">
        <v>12</v>
      </c>
      <c r="E12" s="20">
        <v>0</v>
      </c>
      <c r="F12" s="20">
        <v>21.75</v>
      </c>
      <c r="G12" s="20">
        <v>13.85</v>
      </c>
      <c r="H12" s="20">
        <v>0</v>
      </c>
      <c r="I12" s="20">
        <v>8.75</v>
      </c>
      <c r="J12" s="19">
        <f t="shared" si="3"/>
        <v>42.5</v>
      </c>
      <c r="K12" s="21">
        <v>1110754</v>
      </c>
      <c r="L12" s="21">
        <v>1110754</v>
      </c>
      <c r="M12" s="22">
        <f t="shared" si="4"/>
        <v>0</v>
      </c>
      <c r="N12" s="26">
        <v>939243</v>
      </c>
      <c r="O12" s="22">
        <f t="shared" si="5"/>
        <v>2049997</v>
      </c>
      <c r="P12" s="21">
        <v>89773</v>
      </c>
      <c r="Q12" s="21">
        <v>25541</v>
      </c>
      <c r="R12" s="21">
        <v>25541</v>
      </c>
      <c r="S12" s="21">
        <v>0</v>
      </c>
      <c r="T12" s="22">
        <f t="shared" si="6"/>
        <v>153236</v>
      </c>
      <c r="U12" s="21">
        <v>129173</v>
      </c>
      <c r="V12" s="21">
        <v>24063</v>
      </c>
      <c r="W12" s="21">
        <v>15799</v>
      </c>
      <c r="X12" s="21">
        <v>2042</v>
      </c>
      <c r="Y12" s="21">
        <v>417127</v>
      </c>
      <c r="Z12" s="21">
        <v>417127</v>
      </c>
      <c r="AA12" s="21">
        <v>8482</v>
      </c>
      <c r="AB12" s="21">
        <v>0</v>
      </c>
      <c r="AC12" s="22">
        <f t="shared" si="7"/>
        <v>622227</v>
      </c>
      <c r="AD12" s="21">
        <v>2900</v>
      </c>
      <c r="AE12" s="21">
        <v>26631</v>
      </c>
      <c r="AF12" s="21">
        <v>59333</v>
      </c>
      <c r="AG12" s="21">
        <v>23602</v>
      </c>
      <c r="AH12" s="21">
        <v>106414</v>
      </c>
      <c r="AI12" s="22">
        <f t="shared" si="0"/>
        <v>2980877</v>
      </c>
      <c r="AJ12" s="21">
        <v>768743</v>
      </c>
      <c r="AK12" s="22">
        <f t="shared" si="8"/>
        <v>3749620</v>
      </c>
      <c r="AL12" s="24">
        <f t="shared" si="9"/>
        <v>9560</v>
      </c>
      <c r="AM12" s="25" t="s">
        <v>179</v>
      </c>
      <c r="AN12" s="25">
        <v>9066</v>
      </c>
      <c r="AO12" s="25">
        <v>7078</v>
      </c>
      <c r="AP12" s="25">
        <v>854</v>
      </c>
      <c r="AQ12" s="25">
        <v>8212</v>
      </c>
      <c r="AR12" s="25">
        <v>180</v>
      </c>
      <c r="AS12" s="25">
        <v>123</v>
      </c>
      <c r="AT12" s="25">
        <v>191</v>
      </c>
      <c r="AU12" s="25">
        <v>13193</v>
      </c>
      <c r="AV12" s="25">
        <v>1328</v>
      </c>
      <c r="AW12" s="25">
        <v>3</v>
      </c>
      <c r="AX12" s="25">
        <v>3</v>
      </c>
      <c r="AY12" s="25">
        <v>2</v>
      </c>
      <c r="AZ12" s="25">
        <v>0</v>
      </c>
      <c r="BA12" s="25">
        <v>0</v>
      </c>
      <c r="BB12" s="25">
        <v>1883</v>
      </c>
      <c r="BC12" s="25">
        <v>5</v>
      </c>
      <c r="BD12" s="25">
        <v>129</v>
      </c>
      <c r="BE12" s="25">
        <v>46</v>
      </c>
      <c r="BF12" s="25">
        <v>935</v>
      </c>
      <c r="BG12" s="25">
        <v>204</v>
      </c>
      <c r="BH12" s="25">
        <v>122</v>
      </c>
      <c r="BI12" s="25">
        <v>1232</v>
      </c>
      <c r="BJ12" s="24">
        <f t="shared" si="11"/>
        <v>576058</v>
      </c>
      <c r="BK12" s="25" t="s">
        <v>179</v>
      </c>
      <c r="BL12" s="25">
        <v>515083</v>
      </c>
      <c r="BM12" s="25">
        <v>36417</v>
      </c>
      <c r="BN12" s="25">
        <v>47170</v>
      </c>
      <c r="BO12" s="25">
        <v>11257</v>
      </c>
      <c r="BP12" s="25">
        <v>2548</v>
      </c>
      <c r="BQ12" s="25">
        <v>388858</v>
      </c>
      <c r="BR12" s="25">
        <v>1120</v>
      </c>
      <c r="BS12" s="25">
        <v>1236</v>
      </c>
      <c r="BT12" s="25">
        <v>702</v>
      </c>
      <c r="BU12" s="25">
        <v>154</v>
      </c>
      <c r="BV12" s="25">
        <v>5755</v>
      </c>
      <c r="BW12" s="25">
        <v>605114</v>
      </c>
      <c r="BX12" s="25">
        <v>9808</v>
      </c>
      <c r="BY12" s="25">
        <v>30552</v>
      </c>
      <c r="BZ12" s="25">
        <v>8262</v>
      </c>
      <c r="CA12" s="25">
        <v>15775</v>
      </c>
      <c r="CB12" s="25">
        <v>7118</v>
      </c>
      <c r="CC12" s="25">
        <v>1559</v>
      </c>
      <c r="CD12" s="25">
        <v>336046</v>
      </c>
      <c r="CE12" s="25">
        <v>108880</v>
      </c>
      <c r="CF12" s="25">
        <v>98650</v>
      </c>
      <c r="CG12" s="25">
        <v>113</v>
      </c>
      <c r="CH12" s="25">
        <v>209229</v>
      </c>
      <c r="CI12" s="25">
        <v>2540</v>
      </c>
      <c r="CJ12" s="25">
        <v>3668</v>
      </c>
      <c r="CK12" s="24">
        <f t="shared" si="10"/>
        <v>6208</v>
      </c>
      <c r="CL12" s="25">
        <v>2714</v>
      </c>
      <c r="CM12" s="25">
        <v>224</v>
      </c>
      <c r="CN12" s="25">
        <v>196</v>
      </c>
      <c r="CO12" s="25">
        <v>2934</v>
      </c>
      <c r="CP12" s="25">
        <v>4062</v>
      </c>
      <c r="CQ12" s="24">
        <f t="shared" si="1"/>
        <v>6996</v>
      </c>
      <c r="CR12" s="25">
        <v>3338</v>
      </c>
      <c r="CS12" s="25">
        <v>241</v>
      </c>
      <c r="CT12" s="25">
        <v>355</v>
      </c>
      <c r="CU12" s="25">
        <v>128</v>
      </c>
      <c r="CV12" s="25">
        <v>3018</v>
      </c>
      <c r="CW12" s="25">
        <v>16</v>
      </c>
      <c r="CX12" s="25">
        <v>7</v>
      </c>
      <c r="CY12" s="25">
        <v>0</v>
      </c>
      <c r="CZ12" s="25">
        <v>96</v>
      </c>
      <c r="DA12" s="25">
        <v>105</v>
      </c>
      <c r="DB12" s="25">
        <v>15014</v>
      </c>
      <c r="DC12" s="25">
        <v>262</v>
      </c>
    </row>
    <row r="13" spans="1:107" ht="12.75">
      <c r="A13" s="17" t="s">
        <v>143</v>
      </c>
      <c r="B13" s="18">
        <v>1</v>
      </c>
      <c r="C13" s="19">
        <f t="shared" si="2"/>
        <v>38.78</v>
      </c>
      <c r="D13" s="20">
        <v>20.78</v>
      </c>
      <c r="E13" s="20">
        <v>18</v>
      </c>
      <c r="F13" s="20">
        <v>29.63</v>
      </c>
      <c r="G13" s="20">
        <v>23.63</v>
      </c>
      <c r="H13" s="20">
        <v>7</v>
      </c>
      <c r="I13" s="20">
        <v>14.46</v>
      </c>
      <c r="J13" s="19">
        <f t="shared" si="3"/>
        <v>89.87</v>
      </c>
      <c r="K13" s="21">
        <v>2570016</v>
      </c>
      <c r="L13" s="21">
        <v>1501400</v>
      </c>
      <c r="M13" s="22">
        <f t="shared" si="4"/>
        <v>1068616</v>
      </c>
      <c r="N13" s="26">
        <v>1466200</v>
      </c>
      <c r="O13" s="22">
        <f t="shared" si="5"/>
        <v>4036216</v>
      </c>
      <c r="P13" s="21">
        <v>300759</v>
      </c>
      <c r="Q13" s="21">
        <v>467050</v>
      </c>
      <c r="R13" s="21">
        <v>410719</v>
      </c>
      <c r="S13" s="21">
        <v>56331</v>
      </c>
      <c r="T13" s="22">
        <f t="shared" si="6"/>
        <v>1026622</v>
      </c>
      <c r="U13" s="21">
        <v>902423</v>
      </c>
      <c r="V13" s="21">
        <v>124199</v>
      </c>
      <c r="W13" s="21">
        <v>17390</v>
      </c>
      <c r="X13" s="21">
        <v>48017</v>
      </c>
      <c r="Y13" s="21">
        <v>785790</v>
      </c>
      <c r="Z13" s="21">
        <v>259617</v>
      </c>
      <c r="AA13" s="21">
        <v>30086</v>
      </c>
      <c r="AB13" s="21">
        <v>12688</v>
      </c>
      <c r="AC13" s="22">
        <f t="shared" si="7"/>
        <v>2387643</v>
      </c>
      <c r="AD13" s="21">
        <v>36143</v>
      </c>
      <c r="AE13" s="21">
        <v>138005</v>
      </c>
      <c r="AF13" s="21">
        <v>721057</v>
      </c>
      <c r="AG13" s="21">
        <v>121300</v>
      </c>
      <c r="AH13" s="21">
        <v>520473</v>
      </c>
      <c r="AI13" s="22">
        <f t="shared" si="0"/>
        <v>8261596</v>
      </c>
      <c r="AJ13" s="21">
        <v>0</v>
      </c>
      <c r="AK13" s="22">
        <f t="shared" si="8"/>
        <v>8261596</v>
      </c>
      <c r="AL13" s="24">
        <f t="shared" si="9"/>
        <v>14108</v>
      </c>
      <c r="AM13" s="25">
        <v>9365</v>
      </c>
      <c r="AN13" s="25">
        <v>10541</v>
      </c>
      <c r="AO13" s="25">
        <v>44867</v>
      </c>
      <c r="AP13" s="25">
        <v>9015</v>
      </c>
      <c r="AQ13" s="25">
        <v>1526</v>
      </c>
      <c r="AR13" s="25">
        <v>2873</v>
      </c>
      <c r="AS13" s="25">
        <v>694</v>
      </c>
      <c r="AT13" s="25">
        <v>0</v>
      </c>
      <c r="AU13" s="25">
        <v>26436</v>
      </c>
      <c r="AV13" s="25">
        <v>0</v>
      </c>
      <c r="AW13" s="25">
        <v>58</v>
      </c>
      <c r="AX13" s="25">
        <v>58</v>
      </c>
      <c r="AY13" s="25">
        <v>10</v>
      </c>
      <c r="AZ13" s="25">
        <v>48</v>
      </c>
      <c r="BA13" s="25">
        <v>4233</v>
      </c>
      <c r="BB13" s="25">
        <v>137</v>
      </c>
      <c r="BC13" s="25">
        <v>100.5</v>
      </c>
      <c r="BD13" s="25">
        <v>14157</v>
      </c>
      <c r="BE13" s="25">
        <v>0</v>
      </c>
      <c r="BF13" s="25">
        <v>1307</v>
      </c>
      <c r="BG13" s="25">
        <v>794</v>
      </c>
      <c r="BH13" s="25">
        <v>0</v>
      </c>
      <c r="BI13" s="25">
        <v>0</v>
      </c>
      <c r="BJ13" s="24">
        <f t="shared" si="11"/>
        <v>1116092</v>
      </c>
      <c r="BK13" s="25">
        <v>972216</v>
      </c>
      <c r="BL13" s="25">
        <v>825728</v>
      </c>
      <c r="BM13" s="25">
        <v>94738</v>
      </c>
      <c r="BN13" s="25">
        <v>246008</v>
      </c>
      <c r="BO13" s="25">
        <v>34239</v>
      </c>
      <c r="BP13" s="25">
        <v>10117</v>
      </c>
      <c r="BQ13" s="25">
        <v>0</v>
      </c>
      <c r="BR13" s="25">
        <v>2273</v>
      </c>
      <c r="BS13" s="25">
        <v>2266</v>
      </c>
      <c r="BT13" s="25">
        <v>1687</v>
      </c>
      <c r="BU13" s="25">
        <v>586</v>
      </c>
      <c r="BV13" s="25">
        <v>29489</v>
      </c>
      <c r="BW13" s="25">
        <v>1503183</v>
      </c>
      <c r="BX13" s="25">
        <v>12775.5</v>
      </c>
      <c r="BY13" s="25">
        <v>50322</v>
      </c>
      <c r="BZ13" s="25">
        <v>13884</v>
      </c>
      <c r="CA13" s="25">
        <v>18281</v>
      </c>
      <c r="CB13" s="25">
        <v>17555</v>
      </c>
      <c r="CC13" s="25">
        <v>0</v>
      </c>
      <c r="CD13" s="25">
        <v>0</v>
      </c>
      <c r="CE13" s="25">
        <v>218722</v>
      </c>
      <c r="CF13" s="25">
        <v>150266</v>
      </c>
      <c r="CG13" s="25">
        <v>713</v>
      </c>
      <c r="CH13" s="25">
        <v>51810</v>
      </c>
      <c r="CI13" s="25">
        <v>2267</v>
      </c>
      <c r="CJ13" s="25">
        <v>5167</v>
      </c>
      <c r="CK13" s="24">
        <f t="shared" si="10"/>
        <v>7434</v>
      </c>
      <c r="CL13" s="25">
        <v>4213</v>
      </c>
      <c r="CM13" s="25">
        <v>296</v>
      </c>
      <c r="CN13" s="25">
        <v>12477</v>
      </c>
      <c r="CO13" s="25">
        <v>4476</v>
      </c>
      <c r="CP13" s="25">
        <v>11438</v>
      </c>
      <c r="CQ13" s="24">
        <f t="shared" si="1"/>
        <v>15914</v>
      </c>
      <c r="CR13" s="25">
        <v>6160</v>
      </c>
      <c r="CS13" s="25">
        <v>569</v>
      </c>
      <c r="CT13" s="25">
        <v>21226</v>
      </c>
      <c r="CU13" s="25">
        <v>642</v>
      </c>
      <c r="CV13" s="25">
        <v>15507</v>
      </c>
      <c r="CW13" s="25">
        <v>824</v>
      </c>
      <c r="CX13" s="25">
        <v>13091</v>
      </c>
      <c r="CY13" s="25">
        <v>375</v>
      </c>
      <c r="CZ13" s="25">
        <v>93</v>
      </c>
      <c r="DA13" s="25">
        <v>138</v>
      </c>
      <c r="DB13" s="25">
        <v>42601</v>
      </c>
      <c r="DC13" s="25">
        <v>706</v>
      </c>
    </row>
    <row r="14" spans="1:107" ht="12.75">
      <c r="A14" s="17" t="s">
        <v>144</v>
      </c>
      <c r="B14" s="18">
        <v>0</v>
      </c>
      <c r="C14" s="19">
        <f t="shared" si="2"/>
        <v>19.8</v>
      </c>
      <c r="D14" s="20">
        <v>16.8</v>
      </c>
      <c r="E14" s="20">
        <v>3</v>
      </c>
      <c r="F14" s="20">
        <v>22.5</v>
      </c>
      <c r="G14" s="20">
        <v>16</v>
      </c>
      <c r="H14" s="20">
        <v>1</v>
      </c>
      <c r="I14" s="20">
        <v>16.7</v>
      </c>
      <c r="J14" s="19">
        <f t="shared" si="3"/>
        <v>60</v>
      </c>
      <c r="K14" s="21">
        <v>1680944</v>
      </c>
      <c r="L14" s="21">
        <v>1413932</v>
      </c>
      <c r="M14" s="22">
        <f t="shared" si="4"/>
        <v>267012</v>
      </c>
      <c r="N14" s="26">
        <v>1024170</v>
      </c>
      <c r="O14" s="22">
        <f t="shared" si="5"/>
        <v>2705114</v>
      </c>
      <c r="P14" s="21">
        <v>323912</v>
      </c>
      <c r="Q14" s="21">
        <v>185358</v>
      </c>
      <c r="R14" s="21">
        <v>184058</v>
      </c>
      <c r="S14" s="21">
        <v>1300</v>
      </c>
      <c r="T14" s="22">
        <f t="shared" si="6"/>
        <v>297102</v>
      </c>
      <c r="U14" s="21">
        <v>259158</v>
      </c>
      <c r="V14" s="21">
        <v>37944</v>
      </c>
      <c r="W14" s="21">
        <v>23610</v>
      </c>
      <c r="X14" s="21">
        <v>1592</v>
      </c>
      <c r="Y14" s="21">
        <v>512661</v>
      </c>
      <c r="Z14" s="21">
        <v>512661</v>
      </c>
      <c r="AA14" s="21">
        <v>510</v>
      </c>
      <c r="AB14" s="21">
        <v>0</v>
      </c>
      <c r="AC14" s="22">
        <f t="shared" si="7"/>
        <v>1020833</v>
      </c>
      <c r="AD14" s="21">
        <v>45000</v>
      </c>
      <c r="AE14" s="21">
        <v>64573</v>
      </c>
      <c r="AF14" s="21">
        <v>56436</v>
      </c>
      <c r="AG14" s="21">
        <v>88673</v>
      </c>
      <c r="AH14" s="21">
        <v>101007</v>
      </c>
      <c r="AI14" s="22">
        <f t="shared" si="0"/>
        <v>4405548</v>
      </c>
      <c r="AJ14" s="21">
        <v>1008171</v>
      </c>
      <c r="AK14" s="22">
        <f t="shared" si="8"/>
        <v>5413719</v>
      </c>
      <c r="AL14" s="24">
        <f t="shared" si="9"/>
        <v>8075</v>
      </c>
      <c r="AM14" s="25">
        <v>12141</v>
      </c>
      <c r="AN14" s="25">
        <v>6862</v>
      </c>
      <c r="AO14" s="25">
        <v>3780</v>
      </c>
      <c r="AP14" s="25">
        <v>6134</v>
      </c>
      <c r="AQ14" s="25">
        <v>728</v>
      </c>
      <c r="AR14" s="25">
        <v>1107</v>
      </c>
      <c r="AS14" s="25">
        <v>106</v>
      </c>
      <c r="AT14" s="25">
        <v>0</v>
      </c>
      <c r="AU14" s="25">
        <v>0</v>
      </c>
      <c r="AV14" s="25">
        <v>16322</v>
      </c>
      <c r="AW14" s="25">
        <v>12</v>
      </c>
      <c r="AX14" s="25">
        <v>12</v>
      </c>
      <c r="AY14" s="25">
        <v>12</v>
      </c>
      <c r="AZ14" s="25">
        <v>0</v>
      </c>
      <c r="BA14" s="25">
        <v>2945</v>
      </c>
      <c r="BB14" s="25">
        <v>2084</v>
      </c>
      <c r="BC14" s="25">
        <v>0</v>
      </c>
      <c r="BD14" s="25">
        <v>0</v>
      </c>
      <c r="BE14" s="25">
        <v>0</v>
      </c>
      <c r="BF14" s="25">
        <v>181</v>
      </c>
      <c r="BG14" s="25">
        <v>338</v>
      </c>
      <c r="BH14" s="25">
        <v>1</v>
      </c>
      <c r="BI14" s="25">
        <v>0</v>
      </c>
      <c r="BJ14" s="24">
        <f t="shared" si="11"/>
        <v>1206080</v>
      </c>
      <c r="BK14" s="25">
        <v>729817</v>
      </c>
      <c r="BL14" s="25">
        <v>978985</v>
      </c>
      <c r="BM14" s="25">
        <v>34655</v>
      </c>
      <c r="BN14" s="25">
        <v>195556</v>
      </c>
      <c r="BO14" s="25">
        <v>31520</v>
      </c>
      <c r="BP14" s="25">
        <v>19</v>
      </c>
      <c r="BQ14" s="25">
        <v>928173</v>
      </c>
      <c r="BR14" s="25">
        <v>777</v>
      </c>
      <c r="BS14" s="25">
        <v>777</v>
      </c>
      <c r="BT14" s="25">
        <v>770</v>
      </c>
      <c r="BU14" s="25">
        <v>2</v>
      </c>
      <c r="BV14" s="25">
        <v>23254</v>
      </c>
      <c r="BW14" s="25">
        <v>1109804</v>
      </c>
      <c r="BX14" s="25">
        <v>0</v>
      </c>
      <c r="BY14" s="25">
        <v>287</v>
      </c>
      <c r="BZ14" s="25">
        <v>21811</v>
      </c>
      <c r="CA14" s="25">
        <v>3440</v>
      </c>
      <c r="CB14" s="25">
        <v>8165</v>
      </c>
      <c r="CC14" s="25">
        <v>2019</v>
      </c>
      <c r="CD14" s="25">
        <v>0</v>
      </c>
      <c r="CE14" s="25">
        <v>113939</v>
      </c>
      <c r="CF14" s="25">
        <v>212120</v>
      </c>
      <c r="CG14" s="25">
        <v>587</v>
      </c>
      <c r="CH14" s="25">
        <v>100565</v>
      </c>
      <c r="CI14" s="25">
        <v>3144</v>
      </c>
      <c r="CJ14" s="25">
        <v>4769</v>
      </c>
      <c r="CK14" s="24">
        <f t="shared" si="10"/>
        <v>7913</v>
      </c>
      <c r="CL14" s="25">
        <v>4707</v>
      </c>
      <c r="CM14" s="25">
        <v>490</v>
      </c>
      <c r="CN14" s="25">
        <v>49</v>
      </c>
      <c r="CO14" s="25">
        <v>3940</v>
      </c>
      <c r="CP14" s="25">
        <v>3968</v>
      </c>
      <c r="CQ14" s="24">
        <f t="shared" si="1"/>
        <v>7908</v>
      </c>
      <c r="CR14" s="25">
        <v>3100</v>
      </c>
      <c r="CS14" s="25">
        <v>455</v>
      </c>
      <c r="CT14" s="25">
        <v>837</v>
      </c>
      <c r="CU14" s="25">
        <v>785</v>
      </c>
      <c r="CV14" s="25">
        <v>18989</v>
      </c>
      <c r="CW14" s="25">
        <v>44</v>
      </c>
      <c r="CX14" s="25">
        <v>81</v>
      </c>
      <c r="CY14" s="25">
        <v>2740</v>
      </c>
      <c r="CZ14" s="25">
        <v>85</v>
      </c>
      <c r="DA14" s="25">
        <v>124</v>
      </c>
      <c r="DB14" s="25">
        <v>52830</v>
      </c>
      <c r="DC14" s="25">
        <v>1032</v>
      </c>
    </row>
    <row r="15" spans="1:107" ht="12.75">
      <c r="A15" s="17" t="s">
        <v>145</v>
      </c>
      <c r="B15" s="18">
        <v>1</v>
      </c>
      <c r="C15" s="19">
        <f t="shared" si="2"/>
        <v>3</v>
      </c>
      <c r="D15" s="20">
        <v>3</v>
      </c>
      <c r="E15" s="20">
        <v>0</v>
      </c>
      <c r="F15" s="20">
        <v>2</v>
      </c>
      <c r="G15" s="20">
        <v>2</v>
      </c>
      <c r="H15" s="20">
        <v>0</v>
      </c>
      <c r="I15" s="20">
        <v>2</v>
      </c>
      <c r="J15" s="19">
        <f t="shared" si="3"/>
        <v>7</v>
      </c>
      <c r="K15" s="21">
        <v>209592</v>
      </c>
      <c r="L15" s="21">
        <v>209592</v>
      </c>
      <c r="M15" s="22">
        <f t="shared" si="4"/>
        <v>0</v>
      </c>
      <c r="N15" s="26">
        <v>66463</v>
      </c>
      <c r="O15" s="22">
        <f t="shared" si="5"/>
        <v>276055</v>
      </c>
      <c r="P15" s="21">
        <v>16116</v>
      </c>
      <c r="Q15" s="21">
        <v>46564</v>
      </c>
      <c r="R15" s="21">
        <v>46564</v>
      </c>
      <c r="S15" s="21">
        <v>0</v>
      </c>
      <c r="T15" s="22">
        <f t="shared" si="6"/>
        <v>35387</v>
      </c>
      <c r="U15" s="21">
        <v>35387</v>
      </c>
      <c r="V15" s="21">
        <v>0</v>
      </c>
      <c r="W15" s="21">
        <v>0</v>
      </c>
      <c r="X15" s="21">
        <v>1602</v>
      </c>
      <c r="Y15" s="21">
        <v>17726</v>
      </c>
      <c r="Z15" s="21">
        <v>17726</v>
      </c>
      <c r="AA15" s="21">
        <v>278.87</v>
      </c>
      <c r="AB15" s="21">
        <v>0</v>
      </c>
      <c r="AC15" s="22">
        <f t="shared" si="7"/>
        <v>101557.87</v>
      </c>
      <c r="AD15" s="21">
        <v>4814</v>
      </c>
      <c r="AE15" s="21">
        <v>3828</v>
      </c>
      <c r="AF15" s="21">
        <v>3876</v>
      </c>
      <c r="AG15" s="21">
        <v>4424</v>
      </c>
      <c r="AH15" s="21">
        <v>19590</v>
      </c>
      <c r="AI15" s="22">
        <f t="shared" si="0"/>
        <v>430260.87</v>
      </c>
      <c r="AJ15" s="21">
        <v>96407</v>
      </c>
      <c r="AK15" s="22">
        <f t="shared" si="8"/>
        <v>526667.87</v>
      </c>
      <c r="AL15" s="24">
        <f t="shared" si="9"/>
        <v>2034</v>
      </c>
      <c r="AM15" s="25">
        <v>1272</v>
      </c>
      <c r="AN15" s="25">
        <v>1934</v>
      </c>
      <c r="AO15" s="25">
        <v>164</v>
      </c>
      <c r="AP15" s="25">
        <v>1674</v>
      </c>
      <c r="AQ15" s="25">
        <v>260</v>
      </c>
      <c r="AR15" s="25">
        <v>100</v>
      </c>
      <c r="AS15" s="25">
        <v>0</v>
      </c>
      <c r="AT15" s="25">
        <v>0</v>
      </c>
      <c r="AU15" s="25">
        <v>662</v>
      </c>
      <c r="AV15" s="25" t="s">
        <v>179</v>
      </c>
      <c r="AW15" s="25">
        <v>43</v>
      </c>
      <c r="AX15" s="25">
        <v>13</v>
      </c>
      <c r="AY15" s="25">
        <v>13</v>
      </c>
      <c r="AZ15" s="25">
        <v>0</v>
      </c>
      <c r="BA15" s="25" t="s">
        <v>179</v>
      </c>
      <c r="BB15" s="25">
        <v>2</v>
      </c>
      <c r="BC15" s="25">
        <v>30</v>
      </c>
      <c r="BD15" s="25">
        <v>1</v>
      </c>
      <c r="BE15" s="25">
        <v>19</v>
      </c>
      <c r="BF15" s="25">
        <v>1</v>
      </c>
      <c r="BG15" s="25">
        <v>88</v>
      </c>
      <c r="BH15" s="25">
        <v>7</v>
      </c>
      <c r="BI15" s="25">
        <v>0</v>
      </c>
      <c r="BJ15" s="33">
        <v>40520</v>
      </c>
      <c r="BK15" s="25">
        <v>33830</v>
      </c>
      <c r="BL15" s="25" t="s">
        <v>199</v>
      </c>
      <c r="BM15" s="25">
        <v>5518</v>
      </c>
      <c r="BN15" s="25" t="s">
        <v>179</v>
      </c>
      <c r="BO15" s="25">
        <v>0</v>
      </c>
      <c r="BP15" s="25">
        <v>0</v>
      </c>
      <c r="BQ15" s="25" t="s">
        <v>179</v>
      </c>
      <c r="BR15" s="25">
        <v>260</v>
      </c>
      <c r="BS15" s="25">
        <v>260</v>
      </c>
      <c r="BT15" s="25">
        <v>237</v>
      </c>
      <c r="BU15" s="25">
        <v>0</v>
      </c>
      <c r="BV15" s="25">
        <v>22976</v>
      </c>
      <c r="BW15" s="25">
        <v>20682</v>
      </c>
      <c r="BX15" s="25">
        <v>566</v>
      </c>
      <c r="BY15" s="25">
        <v>151</v>
      </c>
      <c r="BZ15" s="25">
        <v>29</v>
      </c>
      <c r="CA15" s="25">
        <v>29</v>
      </c>
      <c r="CB15" s="25">
        <v>582</v>
      </c>
      <c r="CC15" s="25">
        <v>7</v>
      </c>
      <c r="CD15" s="25">
        <v>0</v>
      </c>
      <c r="CE15" s="25">
        <v>13744</v>
      </c>
      <c r="CF15" s="25" t="s">
        <v>179</v>
      </c>
      <c r="CG15" s="25">
        <v>0</v>
      </c>
      <c r="CH15" s="25">
        <v>5107</v>
      </c>
      <c r="CI15" s="25">
        <v>162</v>
      </c>
      <c r="CJ15" s="25">
        <v>9</v>
      </c>
      <c r="CK15" s="24">
        <f t="shared" si="10"/>
        <v>171</v>
      </c>
      <c r="CL15" s="25">
        <v>68</v>
      </c>
      <c r="CM15" s="25">
        <v>18</v>
      </c>
      <c r="CN15" s="25">
        <v>17</v>
      </c>
      <c r="CO15" s="25">
        <v>106</v>
      </c>
      <c r="CP15" s="25">
        <v>84</v>
      </c>
      <c r="CQ15" s="24">
        <f t="shared" si="1"/>
        <v>190</v>
      </c>
      <c r="CR15" s="25">
        <v>97</v>
      </c>
      <c r="CS15" s="25">
        <v>27</v>
      </c>
      <c r="CT15" s="25">
        <v>94</v>
      </c>
      <c r="CU15" s="25">
        <v>57</v>
      </c>
      <c r="CV15" s="25">
        <v>1377</v>
      </c>
      <c r="CW15" s="25">
        <v>0</v>
      </c>
      <c r="CX15" s="25">
        <v>0</v>
      </c>
      <c r="CY15" s="25">
        <v>0</v>
      </c>
      <c r="CZ15" s="25">
        <v>79</v>
      </c>
      <c r="DA15" s="25">
        <v>73</v>
      </c>
      <c r="DB15" s="25">
        <v>2482</v>
      </c>
      <c r="DC15" s="25">
        <v>15</v>
      </c>
    </row>
    <row r="16" spans="1:107" ht="12.75">
      <c r="A16" s="17" t="s">
        <v>146</v>
      </c>
      <c r="B16" s="18">
        <v>0</v>
      </c>
      <c r="C16" s="19">
        <f t="shared" si="2"/>
        <v>7.8</v>
      </c>
      <c r="D16" s="20">
        <v>7.8</v>
      </c>
      <c r="E16" s="20">
        <v>0</v>
      </c>
      <c r="F16" s="20">
        <v>7</v>
      </c>
      <c r="G16" s="20">
        <v>5</v>
      </c>
      <c r="H16" s="20">
        <v>0</v>
      </c>
      <c r="I16" s="20">
        <v>1.41</v>
      </c>
      <c r="J16" s="19">
        <f t="shared" si="3"/>
        <v>16.21</v>
      </c>
      <c r="K16" s="21">
        <v>625203</v>
      </c>
      <c r="L16" s="21">
        <v>625203</v>
      </c>
      <c r="M16" s="22">
        <f t="shared" si="4"/>
        <v>0</v>
      </c>
      <c r="N16" s="26">
        <v>304453</v>
      </c>
      <c r="O16" s="22">
        <f t="shared" si="5"/>
        <v>929656</v>
      </c>
      <c r="P16" s="21">
        <v>25398</v>
      </c>
      <c r="Q16" s="21">
        <v>79648</v>
      </c>
      <c r="R16" s="21">
        <v>75993</v>
      </c>
      <c r="S16" s="21">
        <v>3655</v>
      </c>
      <c r="T16" s="22">
        <f t="shared" si="6"/>
        <v>63397</v>
      </c>
      <c r="U16" s="21">
        <v>55093</v>
      </c>
      <c r="V16" s="21">
        <v>8304</v>
      </c>
      <c r="W16" s="21">
        <v>0</v>
      </c>
      <c r="X16" s="21">
        <v>3218</v>
      </c>
      <c r="Y16" s="21">
        <v>110793</v>
      </c>
      <c r="Z16" s="21">
        <v>22381</v>
      </c>
      <c r="AA16" s="21">
        <v>15270</v>
      </c>
      <c r="AB16" s="21">
        <v>1649</v>
      </c>
      <c r="AC16" s="22">
        <f t="shared" si="7"/>
        <v>273975</v>
      </c>
      <c r="AD16" s="21">
        <v>17590</v>
      </c>
      <c r="AE16" s="21">
        <v>4482</v>
      </c>
      <c r="AF16" s="21">
        <v>31417</v>
      </c>
      <c r="AG16" s="21">
        <v>22889</v>
      </c>
      <c r="AH16" s="21">
        <v>577</v>
      </c>
      <c r="AI16" s="22">
        <f t="shared" si="0"/>
        <v>1305984</v>
      </c>
      <c r="AJ16" s="21">
        <v>0</v>
      </c>
      <c r="AK16" s="22">
        <f t="shared" si="8"/>
        <v>1305984</v>
      </c>
      <c r="AL16" s="24">
        <f t="shared" si="9"/>
        <v>3008</v>
      </c>
      <c r="AM16" s="25">
        <v>3480</v>
      </c>
      <c r="AN16" s="25">
        <v>2287</v>
      </c>
      <c r="AO16" s="25">
        <v>1212</v>
      </c>
      <c r="AP16" s="25">
        <v>1987</v>
      </c>
      <c r="AQ16" s="25">
        <v>300</v>
      </c>
      <c r="AR16" s="25">
        <v>691</v>
      </c>
      <c r="AS16" s="25">
        <v>30</v>
      </c>
      <c r="AT16" s="25">
        <v>0</v>
      </c>
      <c r="AU16" s="25">
        <v>70</v>
      </c>
      <c r="AV16" s="25">
        <v>7173</v>
      </c>
      <c r="AW16" s="25">
        <v>0</v>
      </c>
      <c r="AX16" s="25">
        <v>0</v>
      </c>
      <c r="AY16" s="25">
        <v>0</v>
      </c>
      <c r="AZ16" s="25">
        <v>0</v>
      </c>
      <c r="BA16" s="25">
        <v>3047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79</v>
      </c>
      <c r="BH16" s="25">
        <v>0</v>
      </c>
      <c r="BI16" s="25">
        <v>10</v>
      </c>
      <c r="BJ16" s="24">
        <f aca="true" t="shared" si="12" ref="BJ16:BJ27">SUM(BL16,BN16,BO16,BP16)</f>
        <v>71997</v>
      </c>
      <c r="BK16" s="25" t="s">
        <v>179</v>
      </c>
      <c r="BL16" s="25">
        <v>64451</v>
      </c>
      <c r="BM16" s="25">
        <v>5138</v>
      </c>
      <c r="BN16" s="25">
        <v>7143</v>
      </c>
      <c r="BO16" s="25">
        <v>365</v>
      </c>
      <c r="BP16" s="25">
        <v>38</v>
      </c>
      <c r="BQ16" s="25">
        <v>7181</v>
      </c>
      <c r="BR16" s="25">
        <v>247</v>
      </c>
      <c r="BS16" s="25">
        <v>247</v>
      </c>
      <c r="BT16" s="25">
        <v>177</v>
      </c>
      <c r="BU16" s="25">
        <v>69</v>
      </c>
      <c r="BV16" s="25">
        <v>11316</v>
      </c>
      <c r="BW16" s="25">
        <v>175</v>
      </c>
      <c r="BX16" s="25">
        <v>469</v>
      </c>
      <c r="BY16" s="25">
        <v>1</v>
      </c>
      <c r="BZ16" s="25">
        <v>0</v>
      </c>
      <c r="CA16" s="25">
        <v>213</v>
      </c>
      <c r="CB16" s="25">
        <v>2279</v>
      </c>
      <c r="CC16" s="25">
        <v>127</v>
      </c>
      <c r="CD16" s="25">
        <v>151</v>
      </c>
      <c r="CE16" s="25">
        <v>25117</v>
      </c>
      <c r="CF16" s="25">
        <v>6444</v>
      </c>
      <c r="CG16" s="25">
        <v>0</v>
      </c>
      <c r="CH16" s="25">
        <v>4324</v>
      </c>
      <c r="CI16" s="25">
        <v>1449</v>
      </c>
      <c r="CJ16" s="25">
        <v>623</v>
      </c>
      <c r="CK16" s="24">
        <f t="shared" si="10"/>
        <v>2072</v>
      </c>
      <c r="CL16" s="25">
        <v>1075</v>
      </c>
      <c r="CM16" s="25">
        <v>230</v>
      </c>
      <c r="CN16" s="25">
        <v>133</v>
      </c>
      <c r="CO16" s="25">
        <v>1541</v>
      </c>
      <c r="CP16" s="25">
        <v>3751</v>
      </c>
      <c r="CQ16" s="24">
        <f t="shared" si="1"/>
        <v>5292</v>
      </c>
      <c r="CR16" s="25">
        <v>3018</v>
      </c>
      <c r="CS16" s="25">
        <v>388</v>
      </c>
      <c r="CT16" s="25">
        <v>218</v>
      </c>
      <c r="CU16" s="25">
        <v>222</v>
      </c>
      <c r="CV16" s="25">
        <v>3514</v>
      </c>
      <c r="CW16" s="25">
        <v>141</v>
      </c>
      <c r="CX16" s="25">
        <v>613</v>
      </c>
      <c r="CY16" s="25">
        <v>113</v>
      </c>
      <c r="CZ16" s="25">
        <v>68</v>
      </c>
      <c r="DA16" s="25">
        <v>54</v>
      </c>
      <c r="DB16" s="25">
        <v>2231</v>
      </c>
      <c r="DC16" s="25">
        <v>289</v>
      </c>
    </row>
    <row r="17" spans="1:107" ht="12.75">
      <c r="A17" s="17" t="s">
        <v>147</v>
      </c>
      <c r="B17" s="18">
        <v>0</v>
      </c>
      <c r="C17" s="19">
        <f t="shared" si="2"/>
        <v>33</v>
      </c>
      <c r="D17" s="20">
        <v>29</v>
      </c>
      <c r="E17" s="20">
        <v>4</v>
      </c>
      <c r="F17" s="20">
        <v>54.5</v>
      </c>
      <c r="G17" s="20">
        <v>30</v>
      </c>
      <c r="H17" s="20">
        <v>0</v>
      </c>
      <c r="I17" s="20">
        <v>49.55</v>
      </c>
      <c r="J17" s="19">
        <f t="shared" si="3"/>
        <v>137.05</v>
      </c>
      <c r="K17" s="27">
        <v>2335102</v>
      </c>
      <c r="L17" s="27">
        <v>1880266</v>
      </c>
      <c r="M17" s="22">
        <f t="shared" si="4"/>
        <v>454836</v>
      </c>
      <c r="N17" s="26">
        <v>2361686</v>
      </c>
      <c r="O17" s="22">
        <f t="shared" si="5"/>
        <v>4696788</v>
      </c>
      <c r="P17" s="21">
        <v>753867</v>
      </c>
      <c r="Q17" s="21">
        <v>796942.3</v>
      </c>
      <c r="R17" s="21">
        <v>778997.34</v>
      </c>
      <c r="S17" s="21">
        <v>17944.96</v>
      </c>
      <c r="T17" s="22">
        <f t="shared" si="6"/>
        <v>736197.56</v>
      </c>
      <c r="U17" s="21">
        <v>483575.82</v>
      </c>
      <c r="V17" s="21">
        <v>252621.74</v>
      </c>
      <c r="W17" s="21">
        <v>57660.66</v>
      </c>
      <c r="X17" s="21">
        <v>75278.26</v>
      </c>
      <c r="Y17" s="21">
        <v>1328513.86</v>
      </c>
      <c r="Z17" s="21">
        <v>104769.68</v>
      </c>
      <c r="AA17" s="21">
        <v>0</v>
      </c>
      <c r="AB17" s="21">
        <v>0</v>
      </c>
      <c r="AC17" s="22">
        <f t="shared" si="7"/>
        <v>2994592.64</v>
      </c>
      <c r="AD17" s="21">
        <v>22325</v>
      </c>
      <c r="AE17" s="21">
        <v>148367</v>
      </c>
      <c r="AF17" s="21">
        <v>372719</v>
      </c>
      <c r="AG17" s="21">
        <v>100000</v>
      </c>
      <c r="AH17" s="21">
        <v>325775</v>
      </c>
      <c r="AI17" s="22">
        <f t="shared" si="0"/>
        <v>9414433.639999999</v>
      </c>
      <c r="AJ17" s="21">
        <v>0</v>
      </c>
      <c r="AK17" s="22">
        <f t="shared" si="8"/>
        <v>9414433.639999999</v>
      </c>
      <c r="AL17" s="24">
        <f t="shared" si="9"/>
        <v>17421</v>
      </c>
      <c r="AM17" s="25">
        <v>12662</v>
      </c>
      <c r="AN17" s="25">
        <v>13700</v>
      </c>
      <c r="AO17" s="25">
        <v>3230</v>
      </c>
      <c r="AP17" s="25">
        <v>9925</v>
      </c>
      <c r="AQ17" s="25">
        <v>3775</v>
      </c>
      <c r="AR17" s="25">
        <v>2914</v>
      </c>
      <c r="AS17" s="25">
        <v>680</v>
      </c>
      <c r="AT17" s="25">
        <v>127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5491</v>
      </c>
      <c r="BB17" s="25">
        <v>6974</v>
      </c>
      <c r="BC17" s="25">
        <v>103</v>
      </c>
      <c r="BD17" s="25">
        <v>0</v>
      </c>
      <c r="BE17" s="25">
        <v>0</v>
      </c>
      <c r="BF17" s="25">
        <v>711</v>
      </c>
      <c r="BG17" s="25">
        <v>1277</v>
      </c>
      <c r="BH17" s="25">
        <v>18</v>
      </c>
      <c r="BI17" s="25">
        <v>0</v>
      </c>
      <c r="BJ17" s="24">
        <f t="shared" si="12"/>
        <v>1369375</v>
      </c>
      <c r="BK17" s="25">
        <v>823937</v>
      </c>
      <c r="BL17" s="25">
        <v>1092945</v>
      </c>
      <c r="BM17" s="25">
        <v>16723</v>
      </c>
      <c r="BN17" s="25">
        <v>248891</v>
      </c>
      <c r="BO17" s="25">
        <v>14592</v>
      </c>
      <c r="BP17" s="25">
        <v>12947</v>
      </c>
      <c r="BQ17" s="25">
        <v>734</v>
      </c>
      <c r="BR17" s="25">
        <v>2832</v>
      </c>
      <c r="BS17" s="25">
        <v>2832</v>
      </c>
      <c r="BT17" s="25">
        <v>1696</v>
      </c>
      <c r="BU17" s="25">
        <v>1136</v>
      </c>
      <c r="BV17" s="25">
        <v>20829</v>
      </c>
      <c r="BW17" s="25">
        <v>3171981</v>
      </c>
      <c r="BX17" s="25">
        <v>4205</v>
      </c>
      <c r="BY17" s="25">
        <v>0</v>
      </c>
      <c r="BZ17" s="25">
        <v>59780</v>
      </c>
      <c r="CA17" s="25">
        <v>13251</v>
      </c>
      <c r="CB17" s="25">
        <v>11323</v>
      </c>
      <c r="CC17" s="25">
        <v>1081</v>
      </c>
      <c r="CD17" s="25">
        <v>0</v>
      </c>
      <c r="CE17" s="25">
        <v>280537</v>
      </c>
      <c r="CF17" s="25">
        <v>210596</v>
      </c>
      <c r="CG17" s="25">
        <v>0</v>
      </c>
      <c r="CH17" s="25">
        <v>11948</v>
      </c>
      <c r="CI17" s="25">
        <v>1747</v>
      </c>
      <c r="CJ17" s="25">
        <v>6510</v>
      </c>
      <c r="CK17" s="24">
        <f t="shared" si="10"/>
        <v>8257</v>
      </c>
      <c r="CL17" s="25">
        <v>6245</v>
      </c>
      <c r="CM17" s="25">
        <v>296</v>
      </c>
      <c r="CN17" s="25">
        <v>108</v>
      </c>
      <c r="CO17" s="25">
        <v>3647</v>
      </c>
      <c r="CP17" s="25">
        <v>4355</v>
      </c>
      <c r="CQ17" s="24">
        <f t="shared" si="1"/>
        <v>8002</v>
      </c>
      <c r="CR17" s="25">
        <v>4519</v>
      </c>
      <c r="CS17" s="25">
        <v>407</v>
      </c>
      <c r="CT17" s="25">
        <v>47</v>
      </c>
      <c r="CU17" s="25">
        <v>1054</v>
      </c>
      <c r="CV17" s="25">
        <v>25673</v>
      </c>
      <c r="CW17" s="25">
        <v>0</v>
      </c>
      <c r="CX17" s="25">
        <v>0</v>
      </c>
      <c r="CY17" s="25">
        <v>1035</v>
      </c>
      <c r="CZ17" s="25">
        <v>90</v>
      </c>
      <c r="DA17" s="25">
        <v>176</v>
      </c>
      <c r="DB17" s="25">
        <v>35044</v>
      </c>
      <c r="DC17" s="25">
        <v>1844</v>
      </c>
    </row>
    <row r="18" spans="1:107" ht="12.75">
      <c r="A18" s="17" t="s">
        <v>148</v>
      </c>
      <c r="B18" s="18">
        <v>0</v>
      </c>
      <c r="C18" s="19">
        <f t="shared" si="2"/>
        <v>12.35</v>
      </c>
      <c r="D18" s="20">
        <v>12.35</v>
      </c>
      <c r="E18" s="20">
        <v>0</v>
      </c>
      <c r="F18" s="20">
        <v>35.39</v>
      </c>
      <c r="G18" s="20">
        <v>22</v>
      </c>
      <c r="H18" s="20">
        <v>0</v>
      </c>
      <c r="I18" s="20">
        <v>7.6</v>
      </c>
      <c r="J18" s="19">
        <f t="shared" si="3"/>
        <v>55.34</v>
      </c>
      <c r="K18" s="21">
        <v>1042050</v>
      </c>
      <c r="L18" s="21">
        <v>1042050</v>
      </c>
      <c r="M18" s="22">
        <f t="shared" si="4"/>
        <v>0</v>
      </c>
      <c r="N18" s="26">
        <v>1437036</v>
      </c>
      <c r="O18" s="22">
        <f t="shared" si="5"/>
        <v>2479086</v>
      </c>
      <c r="P18" s="21">
        <v>135405</v>
      </c>
      <c r="Q18" s="21">
        <v>421632</v>
      </c>
      <c r="R18" s="21">
        <v>400054</v>
      </c>
      <c r="S18" s="21">
        <v>21578</v>
      </c>
      <c r="T18" s="22">
        <f t="shared" si="6"/>
        <v>459958</v>
      </c>
      <c r="U18" s="21">
        <v>245741</v>
      </c>
      <c r="V18" s="21">
        <v>214217</v>
      </c>
      <c r="W18" s="21">
        <v>25068</v>
      </c>
      <c r="X18" s="21">
        <v>21027</v>
      </c>
      <c r="Y18" s="21">
        <v>672306</v>
      </c>
      <c r="Z18" s="21">
        <v>631247</v>
      </c>
      <c r="AA18" s="21">
        <v>51890</v>
      </c>
      <c r="AB18" s="21">
        <v>0</v>
      </c>
      <c r="AC18" s="22">
        <f t="shared" si="7"/>
        <v>1651881</v>
      </c>
      <c r="AD18" s="21">
        <v>737</v>
      </c>
      <c r="AE18" s="21">
        <v>126695</v>
      </c>
      <c r="AF18" s="21">
        <v>54826</v>
      </c>
      <c r="AG18" s="21">
        <v>55140</v>
      </c>
      <c r="AH18" s="21">
        <v>164720</v>
      </c>
      <c r="AI18" s="22">
        <f t="shared" si="0"/>
        <v>4668490</v>
      </c>
      <c r="AJ18" s="21">
        <v>582602</v>
      </c>
      <c r="AK18" s="22">
        <f t="shared" si="8"/>
        <v>5251092</v>
      </c>
      <c r="AL18" s="24">
        <f t="shared" si="9"/>
        <v>10923</v>
      </c>
      <c r="AM18" s="25">
        <v>13963</v>
      </c>
      <c r="AN18" s="25">
        <v>10333</v>
      </c>
      <c r="AO18" s="25">
        <v>5945</v>
      </c>
      <c r="AP18" s="25">
        <v>10244</v>
      </c>
      <c r="AQ18" s="25">
        <v>89</v>
      </c>
      <c r="AR18" s="25">
        <v>189</v>
      </c>
      <c r="AS18" s="25">
        <v>401</v>
      </c>
      <c r="AT18" s="25">
        <v>0</v>
      </c>
      <c r="AU18" s="25">
        <v>244</v>
      </c>
      <c r="AV18" s="25">
        <v>0</v>
      </c>
      <c r="AW18" s="25">
        <v>24</v>
      </c>
      <c r="AX18" s="25">
        <v>55</v>
      </c>
      <c r="AY18" s="25">
        <v>8</v>
      </c>
      <c r="AZ18" s="25">
        <v>11</v>
      </c>
      <c r="BA18" s="25">
        <v>2613</v>
      </c>
      <c r="BB18" s="25">
        <v>1889</v>
      </c>
      <c r="BC18" s="25">
        <v>72</v>
      </c>
      <c r="BD18" s="25">
        <v>19</v>
      </c>
      <c r="BE18" s="25">
        <v>0</v>
      </c>
      <c r="BF18" s="25">
        <v>130</v>
      </c>
      <c r="BG18" s="25">
        <v>534</v>
      </c>
      <c r="BH18" s="25">
        <v>21</v>
      </c>
      <c r="BI18" s="25">
        <v>0</v>
      </c>
      <c r="BJ18" s="24">
        <f t="shared" si="12"/>
        <v>722573</v>
      </c>
      <c r="BK18" s="25">
        <v>506945</v>
      </c>
      <c r="BL18" s="25">
        <v>612126</v>
      </c>
      <c r="BM18" s="25">
        <v>19498</v>
      </c>
      <c r="BN18" s="25">
        <v>94972</v>
      </c>
      <c r="BO18" s="25">
        <v>15475</v>
      </c>
      <c r="BP18" s="25">
        <v>0</v>
      </c>
      <c r="BQ18" s="25">
        <v>0</v>
      </c>
      <c r="BR18" s="25">
        <v>3845</v>
      </c>
      <c r="BS18" s="25">
        <v>4494</v>
      </c>
      <c r="BT18" s="25">
        <v>1761</v>
      </c>
      <c r="BU18" s="25">
        <v>1968</v>
      </c>
      <c r="BV18" s="25">
        <v>19122</v>
      </c>
      <c r="BW18" s="25">
        <v>1485350</v>
      </c>
      <c r="BX18" s="25">
        <v>1404</v>
      </c>
      <c r="BY18" s="25">
        <v>1099</v>
      </c>
      <c r="BZ18" s="25">
        <v>20</v>
      </c>
      <c r="CA18" s="25">
        <v>4767</v>
      </c>
      <c r="CB18" s="25">
        <v>6513</v>
      </c>
      <c r="CC18" s="25">
        <v>265</v>
      </c>
      <c r="CD18" s="25">
        <v>0</v>
      </c>
      <c r="CE18" s="25">
        <v>109306</v>
      </c>
      <c r="CF18" s="25">
        <v>64225</v>
      </c>
      <c r="CG18" s="25">
        <v>5985</v>
      </c>
      <c r="CH18" s="25">
        <v>34197</v>
      </c>
      <c r="CI18" s="25">
        <v>2664</v>
      </c>
      <c r="CJ18" s="25">
        <v>2416</v>
      </c>
      <c r="CK18" s="24">
        <f t="shared" si="10"/>
        <v>5080</v>
      </c>
      <c r="CL18" s="25">
        <v>3028</v>
      </c>
      <c r="CM18" s="25">
        <v>664</v>
      </c>
      <c r="CN18" s="25">
        <v>6679</v>
      </c>
      <c r="CO18" s="25">
        <v>760</v>
      </c>
      <c r="CP18" s="25">
        <v>5968</v>
      </c>
      <c r="CQ18" s="24">
        <f t="shared" si="1"/>
        <v>6728</v>
      </c>
      <c r="CR18" s="25">
        <v>4147</v>
      </c>
      <c r="CS18" s="25">
        <v>938</v>
      </c>
      <c r="CT18" s="25">
        <v>5626</v>
      </c>
      <c r="CU18" s="25">
        <v>329</v>
      </c>
      <c r="CV18" s="25">
        <v>12027</v>
      </c>
      <c r="CW18" s="25">
        <v>0</v>
      </c>
      <c r="CX18" s="25">
        <v>0</v>
      </c>
      <c r="CY18" s="25">
        <v>53</v>
      </c>
      <c r="CZ18" s="25">
        <v>86.5</v>
      </c>
      <c r="DA18" s="25">
        <v>88</v>
      </c>
      <c r="DB18" s="25">
        <v>14156</v>
      </c>
      <c r="DC18" s="25">
        <v>472</v>
      </c>
    </row>
    <row r="19" spans="1:107" ht="12.75">
      <c r="A19" s="17" t="s">
        <v>149</v>
      </c>
      <c r="B19" s="18">
        <v>0</v>
      </c>
      <c r="C19" s="19">
        <f t="shared" si="2"/>
        <v>31.88</v>
      </c>
      <c r="D19" s="20">
        <v>31.88</v>
      </c>
      <c r="E19" s="20">
        <v>0</v>
      </c>
      <c r="F19" s="20">
        <v>54.55</v>
      </c>
      <c r="G19" s="20">
        <v>37.63</v>
      </c>
      <c r="H19" s="20">
        <v>0</v>
      </c>
      <c r="I19" s="20">
        <v>30.3</v>
      </c>
      <c r="J19" s="19">
        <f t="shared" si="3"/>
        <v>116.72999999999999</v>
      </c>
      <c r="K19" s="21">
        <v>2401015</v>
      </c>
      <c r="L19" s="21">
        <v>2401015</v>
      </c>
      <c r="M19" s="22">
        <f t="shared" si="4"/>
        <v>0</v>
      </c>
      <c r="N19" s="26">
        <v>2136368</v>
      </c>
      <c r="O19" s="22">
        <f t="shared" si="5"/>
        <v>4537383</v>
      </c>
      <c r="P19" s="21">
        <v>552417</v>
      </c>
      <c r="Q19" s="21">
        <v>341685</v>
      </c>
      <c r="R19" s="21">
        <v>341685</v>
      </c>
      <c r="S19" s="21">
        <v>0</v>
      </c>
      <c r="T19" s="22">
        <f t="shared" si="6"/>
        <v>658303</v>
      </c>
      <c r="U19" s="21">
        <v>515755</v>
      </c>
      <c r="V19" s="21">
        <v>142548</v>
      </c>
      <c r="W19" s="21">
        <v>69540</v>
      </c>
      <c r="X19" s="21">
        <v>34976</v>
      </c>
      <c r="Y19" s="21">
        <v>837230</v>
      </c>
      <c r="Z19" s="21">
        <v>836489</v>
      </c>
      <c r="AA19" s="21">
        <v>0</v>
      </c>
      <c r="AB19" s="21">
        <v>7840</v>
      </c>
      <c r="AC19" s="22">
        <f t="shared" si="7"/>
        <v>1949574</v>
      </c>
      <c r="AD19" s="21">
        <v>33000</v>
      </c>
      <c r="AE19" s="21">
        <v>32011</v>
      </c>
      <c r="AF19" s="21">
        <v>204098</v>
      </c>
      <c r="AG19" s="21">
        <v>60195</v>
      </c>
      <c r="AH19" s="21">
        <v>364860</v>
      </c>
      <c r="AI19" s="22">
        <f t="shared" si="0"/>
        <v>7733538</v>
      </c>
      <c r="AJ19" s="21">
        <v>0</v>
      </c>
      <c r="AK19" s="22">
        <f t="shared" si="8"/>
        <v>7733538</v>
      </c>
      <c r="AL19" s="24">
        <f t="shared" si="9"/>
        <v>24400</v>
      </c>
      <c r="AM19" s="25">
        <v>11364</v>
      </c>
      <c r="AN19" s="25">
        <v>17790</v>
      </c>
      <c r="AO19" s="25" t="s">
        <v>179</v>
      </c>
      <c r="AP19" s="25">
        <v>9089</v>
      </c>
      <c r="AQ19" s="25">
        <v>8701</v>
      </c>
      <c r="AR19" s="25">
        <v>3805</v>
      </c>
      <c r="AS19" s="25">
        <v>1240</v>
      </c>
      <c r="AT19" s="25">
        <v>1565</v>
      </c>
      <c r="AU19" s="25">
        <v>4408</v>
      </c>
      <c r="AV19" s="25" t="s">
        <v>179</v>
      </c>
      <c r="AW19" s="25">
        <v>0</v>
      </c>
      <c r="AX19" s="25">
        <v>0</v>
      </c>
      <c r="AY19" s="25">
        <v>0</v>
      </c>
      <c r="AZ19" s="25">
        <v>0</v>
      </c>
      <c r="BA19" s="25" t="s">
        <v>179</v>
      </c>
      <c r="BB19" s="25">
        <v>13870</v>
      </c>
      <c r="BC19" s="25" t="s">
        <v>179</v>
      </c>
      <c r="BD19" s="25">
        <v>206</v>
      </c>
      <c r="BE19" s="25">
        <v>120</v>
      </c>
      <c r="BF19" s="25">
        <v>2169</v>
      </c>
      <c r="BG19" s="25">
        <v>533</v>
      </c>
      <c r="BH19" s="25">
        <v>190</v>
      </c>
      <c r="BI19" s="25">
        <v>70</v>
      </c>
      <c r="BJ19" s="24">
        <f t="shared" si="12"/>
        <v>1371105</v>
      </c>
      <c r="BK19" s="25">
        <v>944601</v>
      </c>
      <c r="BL19" s="25">
        <v>1090899</v>
      </c>
      <c r="BM19" s="25">
        <v>7130</v>
      </c>
      <c r="BN19" s="25">
        <v>229537</v>
      </c>
      <c r="BO19" s="25">
        <v>27172</v>
      </c>
      <c r="BP19" s="25">
        <v>23497</v>
      </c>
      <c r="BQ19" s="25">
        <v>655881</v>
      </c>
      <c r="BR19" s="25">
        <v>2652</v>
      </c>
      <c r="BS19" s="25">
        <v>2337</v>
      </c>
      <c r="BT19" s="25">
        <v>2008</v>
      </c>
      <c r="BU19" s="25">
        <v>361</v>
      </c>
      <c r="BV19" s="25">
        <v>4952</v>
      </c>
      <c r="BW19" s="25">
        <v>2413480</v>
      </c>
      <c r="BX19" s="25" t="s">
        <v>199</v>
      </c>
      <c r="BY19" s="25">
        <v>22610</v>
      </c>
      <c r="BZ19" s="25">
        <v>119262</v>
      </c>
      <c r="CA19" s="25">
        <v>11206</v>
      </c>
      <c r="CB19" s="25">
        <v>15353</v>
      </c>
      <c r="CC19" s="25">
        <v>3057</v>
      </c>
      <c r="CD19" s="25">
        <v>440</v>
      </c>
      <c r="CE19" s="25">
        <v>173105</v>
      </c>
      <c r="CF19" s="25">
        <v>361177</v>
      </c>
      <c r="CG19" s="25">
        <v>791</v>
      </c>
      <c r="CH19" s="25">
        <v>46235</v>
      </c>
      <c r="CI19" s="25">
        <v>4964</v>
      </c>
      <c r="CJ19" s="25">
        <v>9296</v>
      </c>
      <c r="CK19" s="24">
        <f t="shared" si="10"/>
        <v>14260</v>
      </c>
      <c r="CL19" s="25">
        <v>5675</v>
      </c>
      <c r="CM19" s="25">
        <v>434</v>
      </c>
      <c r="CN19" s="25">
        <v>0</v>
      </c>
      <c r="CO19" s="25">
        <v>2832</v>
      </c>
      <c r="CP19" s="25">
        <v>1913</v>
      </c>
      <c r="CQ19" s="24">
        <f t="shared" si="1"/>
        <v>4745</v>
      </c>
      <c r="CR19" s="25">
        <v>2282</v>
      </c>
      <c r="CS19" s="25">
        <v>361</v>
      </c>
      <c r="CT19" s="25">
        <v>0</v>
      </c>
      <c r="CU19" s="25">
        <v>693</v>
      </c>
      <c r="CV19" s="25">
        <v>15072</v>
      </c>
      <c r="CW19" s="25">
        <v>0</v>
      </c>
      <c r="CX19" s="25">
        <v>0</v>
      </c>
      <c r="CY19" s="25">
        <v>3146</v>
      </c>
      <c r="CZ19" s="25">
        <v>97</v>
      </c>
      <c r="DA19" s="25">
        <v>149</v>
      </c>
      <c r="DB19" s="25">
        <v>43949</v>
      </c>
      <c r="DC19" s="25">
        <v>1334</v>
      </c>
    </row>
    <row r="20" spans="1:107" ht="12.75">
      <c r="A20" s="17" t="s">
        <v>150</v>
      </c>
      <c r="B20" s="18">
        <v>0</v>
      </c>
      <c r="C20" s="19">
        <f t="shared" si="2"/>
        <v>14</v>
      </c>
      <c r="D20" s="20">
        <v>11</v>
      </c>
      <c r="E20" s="20">
        <v>3</v>
      </c>
      <c r="F20" s="20">
        <v>25</v>
      </c>
      <c r="G20" s="20">
        <v>18</v>
      </c>
      <c r="H20" s="20">
        <v>0</v>
      </c>
      <c r="I20" s="20">
        <v>19.71</v>
      </c>
      <c r="J20" s="19">
        <f t="shared" si="3"/>
        <v>58.71</v>
      </c>
      <c r="K20" s="21">
        <v>1069996.12</v>
      </c>
      <c r="L20" s="21">
        <v>883910.45</v>
      </c>
      <c r="M20" s="22">
        <f t="shared" si="4"/>
        <v>186085.67000000016</v>
      </c>
      <c r="N20" s="26">
        <v>928908.13</v>
      </c>
      <c r="O20" s="22">
        <f t="shared" si="5"/>
        <v>1998904.25</v>
      </c>
      <c r="P20" s="21">
        <v>169161.3</v>
      </c>
      <c r="Q20" s="21">
        <v>247894</v>
      </c>
      <c r="R20" s="21" t="s">
        <v>179</v>
      </c>
      <c r="S20" s="21" t="s">
        <v>179</v>
      </c>
      <c r="T20" s="22">
        <f t="shared" si="6"/>
        <v>275894</v>
      </c>
      <c r="U20" s="21">
        <v>166422</v>
      </c>
      <c r="V20" s="21">
        <v>109472</v>
      </c>
      <c r="W20" s="21">
        <v>9725</v>
      </c>
      <c r="X20" s="21">
        <v>0</v>
      </c>
      <c r="Y20" s="21">
        <v>361937</v>
      </c>
      <c r="Z20" s="21">
        <v>361937</v>
      </c>
      <c r="AA20" s="21">
        <v>0</v>
      </c>
      <c r="AB20" s="21">
        <v>0</v>
      </c>
      <c r="AC20" s="22">
        <f t="shared" si="7"/>
        <v>895450</v>
      </c>
      <c r="AD20" s="21">
        <v>17993</v>
      </c>
      <c r="AE20" s="21">
        <v>279622.99</v>
      </c>
      <c r="AF20" s="21">
        <v>45803.62</v>
      </c>
      <c r="AG20" s="21">
        <v>30220.47</v>
      </c>
      <c r="AH20" s="21">
        <v>138575.23</v>
      </c>
      <c r="AI20" s="22">
        <f t="shared" si="0"/>
        <v>3575730.8600000003</v>
      </c>
      <c r="AJ20" s="21">
        <v>0</v>
      </c>
      <c r="AK20" s="22">
        <f t="shared" si="8"/>
        <v>3575730.8600000003</v>
      </c>
      <c r="AL20" s="24">
        <f t="shared" si="9"/>
        <v>14768</v>
      </c>
      <c r="AM20" s="25">
        <v>15901</v>
      </c>
      <c r="AN20" s="25">
        <v>13142</v>
      </c>
      <c r="AO20" s="25">
        <v>3000</v>
      </c>
      <c r="AP20" s="25">
        <v>8513</v>
      </c>
      <c r="AQ20" s="25">
        <v>4629</v>
      </c>
      <c r="AR20" s="25">
        <v>1545</v>
      </c>
      <c r="AS20" s="25">
        <v>81</v>
      </c>
      <c r="AT20" s="25">
        <v>0</v>
      </c>
      <c r="AU20" s="25">
        <v>75</v>
      </c>
      <c r="AV20" s="25">
        <v>0</v>
      </c>
      <c r="AW20" s="25">
        <v>0</v>
      </c>
      <c r="AX20" s="25">
        <v>10</v>
      </c>
      <c r="AY20" s="25">
        <v>0</v>
      </c>
      <c r="AZ20" s="25">
        <v>0</v>
      </c>
      <c r="BA20" s="25">
        <v>0</v>
      </c>
      <c r="BB20" s="25">
        <v>7432</v>
      </c>
      <c r="BC20" s="25">
        <v>2</v>
      </c>
      <c r="BD20" s="25">
        <v>65</v>
      </c>
      <c r="BE20" s="25">
        <v>0</v>
      </c>
      <c r="BF20" s="25">
        <v>14</v>
      </c>
      <c r="BG20" s="25">
        <v>171</v>
      </c>
      <c r="BH20" s="25">
        <v>41</v>
      </c>
      <c r="BI20" s="25">
        <v>307</v>
      </c>
      <c r="BJ20" s="24">
        <f t="shared" si="12"/>
        <v>829486</v>
      </c>
      <c r="BK20" s="25">
        <v>606317</v>
      </c>
      <c r="BL20" s="25">
        <v>712147</v>
      </c>
      <c r="BM20" s="25">
        <v>29466</v>
      </c>
      <c r="BN20" s="25">
        <v>85824</v>
      </c>
      <c r="BO20" s="25">
        <v>15616</v>
      </c>
      <c r="BP20" s="25">
        <v>15899</v>
      </c>
      <c r="BQ20" s="25">
        <v>0</v>
      </c>
      <c r="BR20" s="25">
        <v>2776</v>
      </c>
      <c r="BS20" s="25">
        <v>2900</v>
      </c>
      <c r="BT20" s="25">
        <v>662</v>
      </c>
      <c r="BU20" s="25">
        <v>124</v>
      </c>
      <c r="BV20" s="25">
        <v>5441</v>
      </c>
      <c r="BW20" s="25">
        <v>78565</v>
      </c>
      <c r="BX20" s="25">
        <v>833</v>
      </c>
      <c r="BY20" s="25">
        <v>16217</v>
      </c>
      <c r="BZ20" s="25">
        <v>433</v>
      </c>
      <c r="CA20" s="25">
        <v>10785</v>
      </c>
      <c r="CB20" s="25">
        <v>5408</v>
      </c>
      <c r="CC20" s="25">
        <v>274</v>
      </c>
      <c r="CD20" s="25">
        <v>3312</v>
      </c>
      <c r="CE20" s="25">
        <v>65375</v>
      </c>
      <c r="CF20" s="25">
        <v>64844</v>
      </c>
      <c r="CG20" s="25">
        <v>570</v>
      </c>
      <c r="CH20" s="25">
        <v>35514</v>
      </c>
      <c r="CI20" s="25">
        <v>3053</v>
      </c>
      <c r="CJ20" s="25">
        <v>2419</v>
      </c>
      <c r="CK20" s="24">
        <f t="shared" si="10"/>
        <v>5472</v>
      </c>
      <c r="CL20" s="25">
        <v>3170</v>
      </c>
      <c r="CM20" s="25">
        <v>170</v>
      </c>
      <c r="CN20" s="25">
        <v>0</v>
      </c>
      <c r="CO20" s="25">
        <v>2125</v>
      </c>
      <c r="CP20" s="25">
        <v>2587</v>
      </c>
      <c r="CQ20" s="33">
        <f t="shared" si="1"/>
        <v>4712</v>
      </c>
      <c r="CR20" s="25">
        <v>2612</v>
      </c>
      <c r="CS20" s="25">
        <v>15</v>
      </c>
      <c r="CT20" s="25">
        <v>0</v>
      </c>
      <c r="CU20" s="25">
        <v>228</v>
      </c>
      <c r="CV20" s="25">
        <v>4951</v>
      </c>
      <c r="CW20" s="25">
        <v>0</v>
      </c>
      <c r="CX20" s="25">
        <v>0</v>
      </c>
      <c r="CY20" s="25">
        <v>397</v>
      </c>
      <c r="CZ20" s="25">
        <v>86</v>
      </c>
      <c r="DA20" s="25">
        <v>108</v>
      </c>
      <c r="DB20" s="25">
        <v>23481</v>
      </c>
      <c r="DC20" s="25">
        <v>1441</v>
      </c>
    </row>
    <row r="21" spans="1:107" ht="12.75">
      <c r="A21" s="17" t="s">
        <v>151</v>
      </c>
      <c r="B21" s="18">
        <v>1</v>
      </c>
      <c r="C21" s="19">
        <f t="shared" si="2"/>
        <v>46.35</v>
      </c>
      <c r="D21" s="20">
        <v>30.35</v>
      </c>
      <c r="E21" s="20">
        <v>16</v>
      </c>
      <c r="F21" s="20">
        <v>52.3</v>
      </c>
      <c r="G21" s="20">
        <v>34.4</v>
      </c>
      <c r="H21" s="20">
        <v>0</v>
      </c>
      <c r="I21" s="20">
        <v>40.5</v>
      </c>
      <c r="J21" s="19">
        <f t="shared" si="3"/>
        <v>139.15</v>
      </c>
      <c r="K21" s="21">
        <v>3444400</v>
      </c>
      <c r="L21" s="21">
        <v>2119335</v>
      </c>
      <c r="M21" s="22">
        <f t="shared" si="4"/>
        <v>1325065</v>
      </c>
      <c r="N21" s="26">
        <v>1940752</v>
      </c>
      <c r="O21" s="22">
        <f t="shared" si="5"/>
        <v>5385152</v>
      </c>
      <c r="P21" s="21">
        <v>739732</v>
      </c>
      <c r="Q21" s="21">
        <v>562839</v>
      </c>
      <c r="R21" s="21">
        <v>557783</v>
      </c>
      <c r="S21" s="21">
        <v>5056</v>
      </c>
      <c r="T21" s="22">
        <f t="shared" si="6"/>
        <v>727158</v>
      </c>
      <c r="U21" s="21">
        <v>488317</v>
      </c>
      <c r="V21" s="21">
        <v>238841</v>
      </c>
      <c r="W21" s="21">
        <v>85442</v>
      </c>
      <c r="X21" s="21">
        <v>28549</v>
      </c>
      <c r="Y21" s="21">
        <v>1506954</v>
      </c>
      <c r="Z21" s="21">
        <v>1506926</v>
      </c>
      <c r="AA21" s="21">
        <v>106321</v>
      </c>
      <c r="AB21" s="21">
        <v>0</v>
      </c>
      <c r="AC21" s="22">
        <f t="shared" si="7"/>
        <v>3017263</v>
      </c>
      <c r="AD21" s="21">
        <v>50183</v>
      </c>
      <c r="AE21" s="21">
        <v>442618</v>
      </c>
      <c r="AF21" s="21">
        <v>541378</v>
      </c>
      <c r="AG21" s="21">
        <v>178910</v>
      </c>
      <c r="AH21" s="21">
        <v>444803</v>
      </c>
      <c r="AI21" s="22">
        <f t="shared" si="0"/>
        <v>10800039</v>
      </c>
      <c r="AJ21" s="21">
        <v>1993351</v>
      </c>
      <c r="AK21" s="22">
        <f t="shared" si="8"/>
        <v>12793390</v>
      </c>
      <c r="AL21" s="24">
        <f t="shared" si="9"/>
        <v>22183</v>
      </c>
      <c r="AM21" s="25">
        <v>21164</v>
      </c>
      <c r="AN21" s="25">
        <v>19551</v>
      </c>
      <c r="AO21" s="25">
        <v>4190</v>
      </c>
      <c r="AP21" s="25">
        <v>15871</v>
      </c>
      <c r="AQ21" s="25">
        <v>3680</v>
      </c>
      <c r="AR21" s="25">
        <v>1998</v>
      </c>
      <c r="AS21" s="25">
        <v>634</v>
      </c>
      <c r="AT21" s="25">
        <v>0</v>
      </c>
      <c r="AU21" s="25">
        <v>2149</v>
      </c>
      <c r="AV21" s="25">
        <v>0</v>
      </c>
      <c r="AW21" s="25">
        <v>0</v>
      </c>
      <c r="AX21" s="25">
        <v>0</v>
      </c>
      <c r="AY21" s="25">
        <v>1</v>
      </c>
      <c r="AZ21" s="25">
        <v>1</v>
      </c>
      <c r="BA21" s="25">
        <v>640</v>
      </c>
      <c r="BB21" s="25">
        <v>32045</v>
      </c>
      <c r="BC21" s="25">
        <v>39</v>
      </c>
      <c r="BD21" s="25">
        <v>565</v>
      </c>
      <c r="BE21" s="25">
        <v>0</v>
      </c>
      <c r="BF21" s="25">
        <v>2187</v>
      </c>
      <c r="BG21" s="25">
        <v>689</v>
      </c>
      <c r="BH21" s="25">
        <v>318</v>
      </c>
      <c r="BI21" s="25">
        <v>0</v>
      </c>
      <c r="BJ21" s="24">
        <f t="shared" si="12"/>
        <v>1701793</v>
      </c>
      <c r="BK21" s="25">
        <v>1145223</v>
      </c>
      <c r="BL21" s="25">
        <v>1380919</v>
      </c>
      <c r="BM21" s="25">
        <v>113070</v>
      </c>
      <c r="BN21" s="25">
        <v>298309</v>
      </c>
      <c r="BO21" s="25">
        <v>22387</v>
      </c>
      <c r="BP21" s="25">
        <v>178</v>
      </c>
      <c r="BQ21" s="25">
        <v>627718</v>
      </c>
      <c r="BR21" s="25">
        <v>3109</v>
      </c>
      <c r="BS21" s="25">
        <v>3103</v>
      </c>
      <c r="BT21" s="25">
        <v>1982</v>
      </c>
      <c r="BU21" s="25">
        <v>701</v>
      </c>
      <c r="BV21" s="25">
        <v>24371</v>
      </c>
      <c r="BW21" s="25">
        <v>4502844</v>
      </c>
      <c r="BX21" s="25">
        <v>5924</v>
      </c>
      <c r="BY21" s="25">
        <v>141503</v>
      </c>
      <c r="BZ21" s="25">
        <v>11589</v>
      </c>
      <c r="CA21" s="25">
        <v>15158</v>
      </c>
      <c r="CB21" s="25">
        <v>6827</v>
      </c>
      <c r="CC21" s="25">
        <v>6580</v>
      </c>
      <c r="CD21" s="25">
        <v>787</v>
      </c>
      <c r="CE21" s="25">
        <v>258570</v>
      </c>
      <c r="CF21" s="25">
        <v>188847</v>
      </c>
      <c r="CG21" s="25">
        <v>345</v>
      </c>
      <c r="CH21" s="25">
        <v>191832</v>
      </c>
      <c r="CI21" s="25">
        <v>7299</v>
      </c>
      <c r="CJ21" s="25">
        <v>9029</v>
      </c>
      <c r="CK21" s="24">
        <f t="shared" si="10"/>
        <v>16328</v>
      </c>
      <c r="CL21" s="25">
        <v>10104</v>
      </c>
      <c r="CM21" s="25">
        <v>952</v>
      </c>
      <c r="CN21" s="25">
        <v>19638</v>
      </c>
      <c r="CO21" s="25">
        <v>2535</v>
      </c>
      <c r="CP21" s="25">
        <v>7631</v>
      </c>
      <c r="CQ21" s="24">
        <f t="shared" si="1"/>
        <v>10166</v>
      </c>
      <c r="CR21" s="25">
        <v>2679</v>
      </c>
      <c r="CS21" s="25">
        <v>510</v>
      </c>
      <c r="CT21" s="25">
        <v>13776</v>
      </c>
      <c r="CU21" s="25">
        <v>122</v>
      </c>
      <c r="CV21" s="25">
        <v>3553</v>
      </c>
      <c r="CW21" s="25">
        <v>508</v>
      </c>
      <c r="CX21" s="25">
        <v>9543</v>
      </c>
      <c r="CY21" s="25">
        <v>3258</v>
      </c>
      <c r="CZ21" s="25">
        <v>168</v>
      </c>
      <c r="DA21" s="25">
        <v>172</v>
      </c>
      <c r="DB21" s="25">
        <v>49836</v>
      </c>
      <c r="DC21" s="25">
        <v>1978</v>
      </c>
    </row>
    <row r="22" spans="1:107" ht="12.75">
      <c r="A22" s="17" t="s">
        <v>152</v>
      </c>
      <c r="B22" s="18">
        <v>1</v>
      </c>
      <c r="C22" s="19">
        <f aca="true" t="shared" si="13" ref="C22:C27">D22+E22</f>
        <v>27.3</v>
      </c>
      <c r="D22" s="20">
        <v>26.3</v>
      </c>
      <c r="E22" s="20">
        <v>1</v>
      </c>
      <c r="F22" s="20">
        <v>60.02</v>
      </c>
      <c r="G22" s="20">
        <v>37.69</v>
      </c>
      <c r="H22" s="20">
        <v>0</v>
      </c>
      <c r="I22" s="20">
        <v>38.7797963800905</v>
      </c>
      <c r="J22" s="19">
        <f aca="true" t="shared" si="14" ref="J22:J27">C22+F22+H22+I22</f>
        <v>126.09979638009051</v>
      </c>
      <c r="K22" s="21">
        <v>2100136.58</v>
      </c>
      <c r="L22" s="21">
        <v>2014581.58</v>
      </c>
      <c r="M22" s="22">
        <f aca="true" t="shared" si="15" ref="M22:M27">K22-L22</f>
        <v>85555</v>
      </c>
      <c r="N22" s="26">
        <v>2548397.46</v>
      </c>
      <c r="O22" s="22">
        <f aca="true" t="shared" si="16" ref="O22:O27">K22+N22</f>
        <v>4648534.04</v>
      </c>
      <c r="P22" s="21">
        <v>685626.8</v>
      </c>
      <c r="Q22" s="21">
        <v>667917</v>
      </c>
      <c r="R22" s="21">
        <v>648041</v>
      </c>
      <c r="S22" s="21">
        <v>840</v>
      </c>
      <c r="T22" s="22">
        <f aca="true" t="shared" si="17" ref="T22:T27">U22+V22</f>
        <v>798611</v>
      </c>
      <c r="U22" s="21">
        <v>564350</v>
      </c>
      <c r="V22" s="21">
        <v>234261</v>
      </c>
      <c r="W22" s="21">
        <v>233726</v>
      </c>
      <c r="X22" s="21">
        <v>16597</v>
      </c>
      <c r="Y22" s="21">
        <v>1674988</v>
      </c>
      <c r="Z22" s="21">
        <v>1358396</v>
      </c>
      <c r="AA22" s="21">
        <v>128910.46</v>
      </c>
      <c r="AB22" s="21">
        <v>310</v>
      </c>
      <c r="AC22" s="22">
        <f aca="true" t="shared" si="18" ref="AC22:AC27">SUM(Q22,T22,W22,X22,Y22,AA22,AB22)</f>
        <v>3521059.46</v>
      </c>
      <c r="AD22" s="21">
        <v>22811.72</v>
      </c>
      <c r="AE22" s="21">
        <v>117554.63</v>
      </c>
      <c r="AF22" s="21">
        <v>259439.45</v>
      </c>
      <c r="AG22" s="21">
        <v>65200.17</v>
      </c>
      <c r="AH22" s="21">
        <v>190085.87</v>
      </c>
      <c r="AI22" s="22">
        <f aca="true" t="shared" si="19" ref="AI22:AI27">SUM(O22,P22,Q22,T22,W22,X22,Y22,AA22,AB22,AD22,AE22,AF22,AG22,AH22)</f>
        <v>9510312.14</v>
      </c>
      <c r="AJ22" s="21">
        <v>0</v>
      </c>
      <c r="AK22" s="22">
        <f aca="true" t="shared" si="20" ref="AK22:AK27">AJ22+AI22</f>
        <v>9510312.14</v>
      </c>
      <c r="AL22" s="24">
        <f aca="true" t="shared" si="21" ref="AL22:AL27">SUM(AN22,AR22,AS22,AT22)</f>
        <v>24715</v>
      </c>
      <c r="AM22" s="25">
        <v>21472</v>
      </c>
      <c r="AN22" s="25">
        <v>23127</v>
      </c>
      <c r="AO22" s="25">
        <v>35</v>
      </c>
      <c r="AP22" s="25">
        <v>14012</v>
      </c>
      <c r="AQ22" s="25">
        <v>9115</v>
      </c>
      <c r="AR22" s="25">
        <v>1418</v>
      </c>
      <c r="AS22" s="25">
        <v>170</v>
      </c>
      <c r="AT22" s="25">
        <v>0</v>
      </c>
      <c r="AU22" s="25">
        <v>14495</v>
      </c>
      <c r="AV22" s="25">
        <v>0</v>
      </c>
      <c r="AW22" s="25">
        <v>26</v>
      </c>
      <c r="AX22" s="25">
        <v>26</v>
      </c>
      <c r="AY22" s="25">
        <v>2</v>
      </c>
      <c r="AZ22" s="25">
        <v>0</v>
      </c>
      <c r="BA22" s="25">
        <v>1449</v>
      </c>
      <c r="BB22" s="25">
        <v>39757</v>
      </c>
      <c r="BC22" s="25">
        <v>430</v>
      </c>
      <c r="BD22" s="25">
        <v>39</v>
      </c>
      <c r="BE22" s="25">
        <v>226</v>
      </c>
      <c r="BF22" s="25">
        <v>269</v>
      </c>
      <c r="BG22" s="25">
        <v>71</v>
      </c>
      <c r="BH22" s="25">
        <v>93</v>
      </c>
      <c r="BI22" s="25">
        <v>1</v>
      </c>
      <c r="BJ22" s="24">
        <f t="shared" si="12"/>
        <v>1160869</v>
      </c>
      <c r="BK22" s="25">
        <v>871710</v>
      </c>
      <c r="BL22" s="25">
        <v>986201</v>
      </c>
      <c r="BM22" s="25">
        <v>9648</v>
      </c>
      <c r="BN22" s="25">
        <v>143319</v>
      </c>
      <c r="BO22" s="25">
        <v>31349</v>
      </c>
      <c r="BP22" s="25">
        <v>0</v>
      </c>
      <c r="BQ22" s="25">
        <v>312759</v>
      </c>
      <c r="BR22" s="25">
        <v>4776</v>
      </c>
      <c r="BS22" s="25">
        <v>4776</v>
      </c>
      <c r="BT22" s="25">
        <v>2339</v>
      </c>
      <c r="BU22" s="25">
        <v>1064</v>
      </c>
      <c r="BV22" s="25">
        <v>12343</v>
      </c>
      <c r="BW22" s="25">
        <v>2557985</v>
      </c>
      <c r="BX22" s="25">
        <v>7300</v>
      </c>
      <c r="BY22" s="25">
        <v>14529</v>
      </c>
      <c r="BZ22" s="25">
        <v>93274</v>
      </c>
      <c r="CA22" s="25">
        <v>60435</v>
      </c>
      <c r="CB22" s="25">
        <v>132767</v>
      </c>
      <c r="CC22" s="25">
        <v>1236</v>
      </c>
      <c r="CD22" s="25">
        <v>55</v>
      </c>
      <c r="CE22" s="25">
        <v>281234</v>
      </c>
      <c r="CF22" s="25">
        <v>159343</v>
      </c>
      <c r="CG22" s="25">
        <v>309</v>
      </c>
      <c r="CH22" s="25">
        <v>34232</v>
      </c>
      <c r="CI22" s="25">
        <v>3616</v>
      </c>
      <c r="CJ22" s="25">
        <v>4562</v>
      </c>
      <c r="CK22" s="24">
        <f aca="true" t="shared" si="22" ref="CK22:CK27">SUM(CI22,CJ22)</f>
        <v>8178</v>
      </c>
      <c r="CL22" s="25">
        <v>5594</v>
      </c>
      <c r="CM22" s="25">
        <v>500</v>
      </c>
      <c r="CN22" s="25">
        <v>16107</v>
      </c>
      <c r="CO22" s="25">
        <v>2151</v>
      </c>
      <c r="CP22" s="25">
        <v>13208</v>
      </c>
      <c r="CQ22" s="24">
        <f aca="true" t="shared" si="23" ref="CQ22:CQ27">SUM(CP22,CO22)</f>
        <v>15359</v>
      </c>
      <c r="CR22" s="25">
        <v>7009</v>
      </c>
      <c r="CS22" s="25">
        <v>1063</v>
      </c>
      <c r="CT22" s="25">
        <v>14826</v>
      </c>
      <c r="CU22" s="25">
        <v>408</v>
      </c>
      <c r="CV22" s="25">
        <v>10215</v>
      </c>
      <c r="CW22" s="25">
        <v>0</v>
      </c>
      <c r="CX22" s="25">
        <v>0</v>
      </c>
      <c r="CY22" s="25">
        <v>7165</v>
      </c>
      <c r="CZ22" s="25">
        <v>81</v>
      </c>
      <c r="DA22" s="25">
        <v>163</v>
      </c>
      <c r="DB22" s="25">
        <v>44064</v>
      </c>
      <c r="DC22" s="25">
        <v>785</v>
      </c>
    </row>
    <row r="23" spans="1:107" ht="12.75">
      <c r="A23" s="17" t="s">
        <v>153</v>
      </c>
      <c r="B23" s="18">
        <v>0</v>
      </c>
      <c r="C23" s="19">
        <f t="shared" si="13"/>
        <v>33</v>
      </c>
      <c r="D23" s="20">
        <v>29</v>
      </c>
      <c r="E23" s="20">
        <v>4</v>
      </c>
      <c r="F23" s="20">
        <v>50.75</v>
      </c>
      <c r="G23" s="20">
        <v>25</v>
      </c>
      <c r="H23" s="20">
        <v>0</v>
      </c>
      <c r="I23" s="20">
        <v>33.67</v>
      </c>
      <c r="J23" s="19">
        <f t="shared" si="14"/>
        <v>117.42</v>
      </c>
      <c r="K23" s="21">
        <v>2345920</v>
      </c>
      <c r="L23" s="21">
        <v>2033216</v>
      </c>
      <c r="M23" s="22">
        <f t="shared" si="15"/>
        <v>312704</v>
      </c>
      <c r="N23" s="26">
        <v>2637266</v>
      </c>
      <c r="O23" s="22">
        <f t="shared" si="16"/>
        <v>4983186</v>
      </c>
      <c r="P23" s="21">
        <v>732900</v>
      </c>
      <c r="Q23" s="21">
        <v>918006</v>
      </c>
      <c r="R23" s="21">
        <v>862916</v>
      </c>
      <c r="S23" s="21">
        <v>55090</v>
      </c>
      <c r="T23" s="22">
        <f t="shared" si="17"/>
        <v>201438</v>
      </c>
      <c r="U23" s="21">
        <v>116509</v>
      </c>
      <c r="V23" s="21">
        <v>84929</v>
      </c>
      <c r="W23" s="21">
        <v>19737</v>
      </c>
      <c r="X23" s="21">
        <v>57327</v>
      </c>
      <c r="Y23" s="21">
        <v>1385918</v>
      </c>
      <c r="Z23" s="21">
        <v>1385131</v>
      </c>
      <c r="AA23" s="21">
        <v>67304</v>
      </c>
      <c r="AB23" s="21">
        <v>0</v>
      </c>
      <c r="AC23" s="22">
        <f t="shared" si="18"/>
        <v>2649730</v>
      </c>
      <c r="AD23" s="21">
        <v>12827</v>
      </c>
      <c r="AE23" s="21">
        <v>37429</v>
      </c>
      <c r="AF23" s="21">
        <v>270063</v>
      </c>
      <c r="AG23" s="21">
        <v>82496</v>
      </c>
      <c r="AH23" s="21">
        <v>658047</v>
      </c>
      <c r="AI23" s="22">
        <f t="shared" si="19"/>
        <v>9426678</v>
      </c>
      <c r="AJ23" s="21">
        <v>1841200</v>
      </c>
      <c r="AK23" s="22">
        <f t="shared" si="20"/>
        <v>11267878</v>
      </c>
      <c r="AL23" s="24">
        <f t="shared" si="21"/>
        <v>23211</v>
      </c>
      <c r="AM23" s="25" t="s">
        <v>179</v>
      </c>
      <c r="AN23" s="25">
        <v>19930</v>
      </c>
      <c r="AO23" s="25">
        <v>33675</v>
      </c>
      <c r="AP23" s="25">
        <v>15047</v>
      </c>
      <c r="AQ23" s="25">
        <v>4883</v>
      </c>
      <c r="AR23" s="25">
        <v>28</v>
      </c>
      <c r="AS23" s="25">
        <v>466</v>
      </c>
      <c r="AT23" s="25">
        <v>2787</v>
      </c>
      <c r="AU23" s="25">
        <v>2443</v>
      </c>
      <c r="AV23" s="25">
        <v>0</v>
      </c>
      <c r="AW23" s="25">
        <v>8</v>
      </c>
      <c r="AX23" s="25">
        <v>8</v>
      </c>
      <c r="AY23" s="25">
        <v>1</v>
      </c>
      <c r="AZ23" s="25">
        <v>1</v>
      </c>
      <c r="BA23" s="25">
        <v>0</v>
      </c>
      <c r="BB23" s="25">
        <v>4248</v>
      </c>
      <c r="BC23" s="25">
        <v>184</v>
      </c>
      <c r="BD23" s="25">
        <v>65</v>
      </c>
      <c r="BE23" s="25">
        <v>292</v>
      </c>
      <c r="BF23" s="25">
        <v>851</v>
      </c>
      <c r="BG23" s="25">
        <v>407</v>
      </c>
      <c r="BH23" s="25">
        <v>122</v>
      </c>
      <c r="BI23" s="25">
        <v>0</v>
      </c>
      <c r="BJ23" s="24">
        <f t="shared" si="12"/>
        <v>1315891</v>
      </c>
      <c r="BK23" s="25">
        <v>985392</v>
      </c>
      <c r="BL23" s="25">
        <v>1026917</v>
      </c>
      <c r="BM23" s="25">
        <v>36959</v>
      </c>
      <c r="BN23" s="25">
        <v>217166</v>
      </c>
      <c r="BO23" s="25">
        <v>61889</v>
      </c>
      <c r="BP23" s="25">
        <v>9919</v>
      </c>
      <c r="BQ23" s="25">
        <v>249530</v>
      </c>
      <c r="BR23" s="25">
        <v>825</v>
      </c>
      <c r="BS23" s="25">
        <v>814</v>
      </c>
      <c r="BT23" s="25">
        <v>367</v>
      </c>
      <c r="BU23" s="25">
        <v>332</v>
      </c>
      <c r="BV23" s="25">
        <v>88164</v>
      </c>
      <c r="BW23" s="25">
        <v>1686158</v>
      </c>
      <c r="BX23" s="25">
        <v>3323.3</v>
      </c>
      <c r="BY23" s="25">
        <v>10607</v>
      </c>
      <c r="BZ23" s="25">
        <v>3293</v>
      </c>
      <c r="CA23" s="25">
        <v>22664</v>
      </c>
      <c r="CB23" s="25">
        <v>10852</v>
      </c>
      <c r="CC23" s="25">
        <v>1441</v>
      </c>
      <c r="CD23" s="25">
        <v>63143</v>
      </c>
      <c r="CE23" s="25">
        <v>374416</v>
      </c>
      <c r="CF23" s="25">
        <v>153688</v>
      </c>
      <c r="CG23" s="25">
        <v>219548</v>
      </c>
      <c r="CH23" s="25">
        <v>9495</v>
      </c>
      <c r="CI23" s="25">
        <v>7953</v>
      </c>
      <c r="CJ23" s="25">
        <v>3992</v>
      </c>
      <c r="CK23" s="24">
        <f t="shared" si="22"/>
        <v>11945</v>
      </c>
      <c r="CL23" s="25">
        <v>7296</v>
      </c>
      <c r="CM23" s="25">
        <v>486</v>
      </c>
      <c r="CN23" s="25">
        <v>11804</v>
      </c>
      <c r="CO23" s="25">
        <v>2327</v>
      </c>
      <c r="CP23" s="25">
        <v>15413</v>
      </c>
      <c r="CQ23" s="24">
        <f t="shared" si="23"/>
        <v>17740</v>
      </c>
      <c r="CR23" s="25">
        <v>7876</v>
      </c>
      <c r="CS23" s="25">
        <v>503</v>
      </c>
      <c r="CT23" s="25">
        <v>12259</v>
      </c>
      <c r="CU23" s="25">
        <v>828</v>
      </c>
      <c r="CV23" s="25">
        <v>21833</v>
      </c>
      <c r="CW23" s="25">
        <v>0</v>
      </c>
      <c r="CX23" s="25">
        <v>0</v>
      </c>
      <c r="CY23" s="25">
        <v>3672</v>
      </c>
      <c r="CZ23" s="25">
        <v>94</v>
      </c>
      <c r="DA23" s="25">
        <v>125</v>
      </c>
      <c r="DB23" s="25">
        <v>66868</v>
      </c>
      <c r="DC23" s="25">
        <v>2386</v>
      </c>
    </row>
    <row r="24" spans="1:107" ht="12.75">
      <c r="A24" s="17" t="s">
        <v>154</v>
      </c>
      <c r="B24" s="18">
        <v>0</v>
      </c>
      <c r="C24" s="19">
        <f t="shared" si="13"/>
        <v>12.5</v>
      </c>
      <c r="D24" s="20">
        <v>12.5</v>
      </c>
      <c r="E24" s="20">
        <v>0</v>
      </c>
      <c r="F24" s="20">
        <v>35.25</v>
      </c>
      <c r="G24" s="20">
        <v>26.5</v>
      </c>
      <c r="H24" s="20">
        <v>0</v>
      </c>
      <c r="I24" s="20">
        <v>13.2</v>
      </c>
      <c r="J24" s="19">
        <f t="shared" si="14"/>
        <v>60.95</v>
      </c>
      <c r="K24" s="21">
        <v>942143</v>
      </c>
      <c r="L24" s="21">
        <v>942143</v>
      </c>
      <c r="M24" s="22">
        <f t="shared" si="15"/>
        <v>0</v>
      </c>
      <c r="N24" s="26">
        <v>1671710</v>
      </c>
      <c r="O24" s="22">
        <f t="shared" si="16"/>
        <v>2613853</v>
      </c>
      <c r="P24" s="21">
        <v>191710</v>
      </c>
      <c r="Q24" s="21">
        <v>272631</v>
      </c>
      <c r="R24" s="21">
        <v>259879</v>
      </c>
      <c r="S24" s="21">
        <v>12752</v>
      </c>
      <c r="T24" s="22">
        <f t="shared" si="17"/>
        <v>534845</v>
      </c>
      <c r="U24" s="21">
        <v>320344</v>
      </c>
      <c r="V24" s="21">
        <v>214501</v>
      </c>
      <c r="W24" s="21">
        <v>37399</v>
      </c>
      <c r="X24" s="21">
        <v>10801</v>
      </c>
      <c r="Y24" s="21">
        <v>923639</v>
      </c>
      <c r="Z24" s="21">
        <v>468290</v>
      </c>
      <c r="AA24" s="21">
        <v>27648</v>
      </c>
      <c r="AB24" s="21">
        <v>0</v>
      </c>
      <c r="AC24" s="22">
        <f t="shared" si="18"/>
        <v>1806963</v>
      </c>
      <c r="AD24" s="21">
        <v>34684</v>
      </c>
      <c r="AE24" s="21">
        <v>17623</v>
      </c>
      <c r="AF24" s="21">
        <v>105647</v>
      </c>
      <c r="AG24" s="21">
        <v>107279</v>
      </c>
      <c r="AH24" s="21">
        <v>170669</v>
      </c>
      <c r="AI24" s="22">
        <f t="shared" si="19"/>
        <v>5048428</v>
      </c>
      <c r="AJ24" s="21">
        <v>1000409</v>
      </c>
      <c r="AK24" s="22">
        <f t="shared" si="20"/>
        <v>6048837</v>
      </c>
      <c r="AL24" s="24">
        <f t="shared" si="21"/>
        <v>11105</v>
      </c>
      <c r="AM24" s="25">
        <v>6341</v>
      </c>
      <c r="AN24" s="25">
        <v>5127</v>
      </c>
      <c r="AO24" s="25">
        <v>5</v>
      </c>
      <c r="AP24" s="25">
        <v>4436</v>
      </c>
      <c r="AQ24" s="25">
        <v>691</v>
      </c>
      <c r="AR24" s="25">
        <v>1816</v>
      </c>
      <c r="AS24" s="25">
        <v>546</v>
      </c>
      <c r="AT24" s="25">
        <v>3616</v>
      </c>
      <c r="AU24" s="25">
        <v>18113</v>
      </c>
      <c r="AV24" s="25">
        <v>17</v>
      </c>
      <c r="AW24" s="25">
        <v>405</v>
      </c>
      <c r="AX24" s="25">
        <v>405</v>
      </c>
      <c r="AY24" s="25">
        <v>24</v>
      </c>
      <c r="AZ24" s="25">
        <v>31</v>
      </c>
      <c r="BA24" s="25">
        <v>6369</v>
      </c>
      <c r="BB24" s="25">
        <v>5078</v>
      </c>
      <c r="BC24" s="25">
        <v>29</v>
      </c>
      <c r="BD24" s="25">
        <v>132</v>
      </c>
      <c r="BE24" s="25">
        <v>0</v>
      </c>
      <c r="BF24" s="25">
        <v>20</v>
      </c>
      <c r="BG24" s="25">
        <v>327</v>
      </c>
      <c r="BH24" s="25">
        <v>406</v>
      </c>
      <c r="BI24" s="25">
        <v>0</v>
      </c>
      <c r="BJ24" s="24">
        <f t="shared" si="12"/>
        <v>775797</v>
      </c>
      <c r="BK24" s="25">
        <v>637327</v>
      </c>
      <c r="BL24" s="25">
        <v>591359</v>
      </c>
      <c r="BM24" s="25">
        <v>1753</v>
      </c>
      <c r="BN24" s="25">
        <v>115514</v>
      </c>
      <c r="BO24" s="25">
        <v>38873</v>
      </c>
      <c r="BP24" s="25">
        <v>30051</v>
      </c>
      <c r="BQ24" s="25">
        <v>311827</v>
      </c>
      <c r="BR24" s="25">
        <v>3404</v>
      </c>
      <c r="BS24" s="25">
        <v>3389</v>
      </c>
      <c r="BT24" s="25">
        <v>1454</v>
      </c>
      <c r="BU24" s="25">
        <v>798</v>
      </c>
      <c r="BV24" s="25">
        <v>10499</v>
      </c>
      <c r="BW24" s="25">
        <v>2126246</v>
      </c>
      <c r="BX24" s="25">
        <v>4770</v>
      </c>
      <c r="BY24" s="25">
        <v>24479</v>
      </c>
      <c r="BZ24" s="25">
        <v>37053</v>
      </c>
      <c r="CA24" s="25">
        <v>2263</v>
      </c>
      <c r="CB24" s="25">
        <v>5828</v>
      </c>
      <c r="CC24" s="25">
        <v>3229</v>
      </c>
      <c r="CD24" s="25">
        <v>5561</v>
      </c>
      <c r="CE24" s="25">
        <v>153244</v>
      </c>
      <c r="CF24" s="25">
        <v>163547</v>
      </c>
      <c r="CG24" s="25">
        <v>450</v>
      </c>
      <c r="CH24" s="25">
        <v>29706</v>
      </c>
      <c r="CI24" s="25">
        <v>3140</v>
      </c>
      <c r="CJ24" s="25">
        <v>3334</v>
      </c>
      <c r="CK24" s="24">
        <f t="shared" si="22"/>
        <v>6474</v>
      </c>
      <c r="CL24" s="25">
        <v>3403</v>
      </c>
      <c r="CM24" s="25">
        <v>423</v>
      </c>
      <c r="CN24" s="25">
        <v>8388</v>
      </c>
      <c r="CO24" s="25">
        <v>2123</v>
      </c>
      <c r="CP24" s="25">
        <v>9857</v>
      </c>
      <c r="CQ24" s="24">
        <f t="shared" si="23"/>
        <v>11980</v>
      </c>
      <c r="CR24" s="25">
        <v>4999</v>
      </c>
      <c r="CS24" s="25">
        <v>1747</v>
      </c>
      <c r="CT24" s="25">
        <v>7182</v>
      </c>
      <c r="CU24" s="25">
        <v>383</v>
      </c>
      <c r="CV24" s="25">
        <v>11489</v>
      </c>
      <c r="CW24" s="25">
        <v>0</v>
      </c>
      <c r="CX24" s="25">
        <v>0</v>
      </c>
      <c r="CY24" s="25">
        <v>4525</v>
      </c>
      <c r="CZ24" s="25">
        <v>110</v>
      </c>
      <c r="DA24" s="25">
        <v>130</v>
      </c>
      <c r="DB24" s="25">
        <v>31243</v>
      </c>
      <c r="DC24" s="25">
        <v>129</v>
      </c>
    </row>
    <row r="25" spans="1:107" ht="12.75">
      <c r="A25" s="17" t="s">
        <v>155</v>
      </c>
      <c r="B25" s="18">
        <v>0</v>
      </c>
      <c r="C25" s="19">
        <f t="shared" si="13"/>
        <v>15.1</v>
      </c>
      <c r="D25" s="20">
        <v>15.1</v>
      </c>
      <c r="E25" s="20">
        <v>0</v>
      </c>
      <c r="F25" s="20">
        <v>28.75</v>
      </c>
      <c r="G25" s="20">
        <v>21.25</v>
      </c>
      <c r="H25" s="20">
        <v>0</v>
      </c>
      <c r="I25" s="20">
        <v>9</v>
      </c>
      <c r="J25" s="19">
        <f t="shared" si="14"/>
        <v>52.85</v>
      </c>
      <c r="K25" s="21">
        <v>1020597</v>
      </c>
      <c r="L25" s="21">
        <v>1020597</v>
      </c>
      <c r="M25" s="22">
        <f t="shared" si="15"/>
        <v>0</v>
      </c>
      <c r="N25" s="26">
        <v>1047907</v>
      </c>
      <c r="O25" s="22">
        <f t="shared" si="16"/>
        <v>2068504</v>
      </c>
      <c r="P25" s="21">
        <v>183921</v>
      </c>
      <c r="Q25" s="21">
        <v>125780</v>
      </c>
      <c r="R25" s="21">
        <v>125780</v>
      </c>
      <c r="S25" s="21">
        <v>0</v>
      </c>
      <c r="T25" s="22">
        <f t="shared" si="17"/>
        <v>136229</v>
      </c>
      <c r="U25" s="21">
        <v>87052</v>
      </c>
      <c r="V25" s="21">
        <v>49177</v>
      </c>
      <c r="W25" s="21">
        <v>29211</v>
      </c>
      <c r="X25" s="21">
        <v>35000</v>
      </c>
      <c r="Y25" s="21">
        <v>293321</v>
      </c>
      <c r="Z25" s="21">
        <v>0</v>
      </c>
      <c r="AA25" s="21">
        <v>30028</v>
      </c>
      <c r="AB25" s="21">
        <v>0</v>
      </c>
      <c r="AC25" s="22">
        <f t="shared" si="18"/>
        <v>649569</v>
      </c>
      <c r="AD25" s="21">
        <v>377</v>
      </c>
      <c r="AE25" s="21">
        <v>1800</v>
      </c>
      <c r="AF25" s="21">
        <v>8720</v>
      </c>
      <c r="AG25" s="21">
        <v>13145</v>
      </c>
      <c r="AH25" s="21">
        <v>54233</v>
      </c>
      <c r="AI25" s="22">
        <f t="shared" si="19"/>
        <v>2980269</v>
      </c>
      <c r="AJ25" s="21">
        <v>894297</v>
      </c>
      <c r="AK25" s="22">
        <f t="shared" si="20"/>
        <v>3874566</v>
      </c>
      <c r="AL25" s="24">
        <f t="shared" si="21"/>
        <v>11094</v>
      </c>
      <c r="AM25" s="25">
        <v>19616</v>
      </c>
      <c r="AN25" s="25">
        <v>6970</v>
      </c>
      <c r="AO25" s="25">
        <v>10845</v>
      </c>
      <c r="AP25" s="25">
        <v>5020</v>
      </c>
      <c r="AQ25" s="25">
        <v>1950</v>
      </c>
      <c r="AR25" s="25">
        <v>411</v>
      </c>
      <c r="AS25" s="25">
        <v>3713</v>
      </c>
      <c r="AT25" s="25">
        <v>0</v>
      </c>
      <c r="AU25" s="25">
        <v>461</v>
      </c>
      <c r="AV25" s="25">
        <v>0</v>
      </c>
      <c r="AW25" s="25">
        <v>66</v>
      </c>
      <c r="AX25" s="25">
        <v>66</v>
      </c>
      <c r="AY25" s="25">
        <v>0</v>
      </c>
      <c r="AZ25" s="25">
        <v>0</v>
      </c>
      <c r="BA25" s="25">
        <v>2949</v>
      </c>
      <c r="BB25" s="25">
        <v>7667</v>
      </c>
      <c r="BC25" s="25">
        <v>0</v>
      </c>
      <c r="BD25" s="25">
        <v>8</v>
      </c>
      <c r="BE25" s="25">
        <v>0</v>
      </c>
      <c r="BF25" s="25">
        <v>18</v>
      </c>
      <c r="BG25" s="25">
        <v>659</v>
      </c>
      <c r="BH25" s="25">
        <v>83</v>
      </c>
      <c r="BI25" s="25">
        <v>0</v>
      </c>
      <c r="BJ25" s="24">
        <f t="shared" si="12"/>
        <v>268952</v>
      </c>
      <c r="BK25" s="25" t="s">
        <v>179</v>
      </c>
      <c r="BL25" s="25">
        <v>192450</v>
      </c>
      <c r="BM25" s="25">
        <v>28832</v>
      </c>
      <c r="BN25" s="25">
        <v>25667</v>
      </c>
      <c r="BO25" s="25">
        <v>50835</v>
      </c>
      <c r="BP25" s="25">
        <v>0</v>
      </c>
      <c r="BQ25" s="25">
        <v>0</v>
      </c>
      <c r="BR25" s="25">
        <v>2774</v>
      </c>
      <c r="BS25" s="25">
        <v>2774</v>
      </c>
      <c r="BT25" s="25">
        <v>665</v>
      </c>
      <c r="BU25" s="25">
        <v>338</v>
      </c>
      <c r="BV25" s="25">
        <v>19515</v>
      </c>
      <c r="BW25" s="25">
        <v>965583</v>
      </c>
      <c r="BX25" s="25">
        <v>522</v>
      </c>
      <c r="BY25" s="25">
        <v>1067</v>
      </c>
      <c r="BZ25" s="25">
        <v>19415</v>
      </c>
      <c r="CA25" s="25">
        <v>3112</v>
      </c>
      <c r="CB25" s="25">
        <v>7178</v>
      </c>
      <c r="CC25" s="25">
        <v>1507</v>
      </c>
      <c r="CD25" s="25">
        <v>0</v>
      </c>
      <c r="CE25" s="25">
        <v>55308</v>
      </c>
      <c r="CF25" s="25">
        <v>28187</v>
      </c>
      <c r="CG25" s="25">
        <v>647</v>
      </c>
      <c r="CH25" s="25">
        <v>9171</v>
      </c>
      <c r="CI25" s="25">
        <v>2190</v>
      </c>
      <c r="CJ25" s="25">
        <v>4420</v>
      </c>
      <c r="CK25" s="24">
        <f t="shared" si="22"/>
        <v>6610</v>
      </c>
      <c r="CL25" s="25">
        <v>2804</v>
      </c>
      <c r="CM25" s="25">
        <v>280</v>
      </c>
      <c r="CN25" s="25">
        <v>6095</v>
      </c>
      <c r="CO25" s="25">
        <v>822</v>
      </c>
      <c r="CP25" s="25">
        <v>11204</v>
      </c>
      <c r="CQ25" s="24">
        <f t="shared" si="23"/>
        <v>12026</v>
      </c>
      <c r="CR25" s="25">
        <v>7089</v>
      </c>
      <c r="CS25" s="25">
        <v>171</v>
      </c>
      <c r="CT25" s="25">
        <v>5281</v>
      </c>
      <c r="CU25" s="25">
        <v>604</v>
      </c>
      <c r="CV25" s="25">
        <v>7925</v>
      </c>
      <c r="CW25" s="25">
        <v>252</v>
      </c>
      <c r="CX25" s="25">
        <v>792</v>
      </c>
      <c r="CY25" s="25">
        <v>1909</v>
      </c>
      <c r="CZ25" s="25">
        <v>79</v>
      </c>
      <c r="DA25" s="25">
        <v>52</v>
      </c>
      <c r="DB25" s="25">
        <v>16268</v>
      </c>
      <c r="DC25" s="25">
        <v>69</v>
      </c>
    </row>
    <row r="26" spans="1:107" ht="12.75">
      <c r="A26" s="17" t="s">
        <v>156</v>
      </c>
      <c r="B26" s="18">
        <v>1</v>
      </c>
      <c r="C26" s="19">
        <f t="shared" si="13"/>
        <v>12.9</v>
      </c>
      <c r="D26" s="20">
        <v>8.9</v>
      </c>
      <c r="E26" s="20">
        <v>4</v>
      </c>
      <c r="F26" s="20">
        <v>25.35</v>
      </c>
      <c r="G26" s="20">
        <v>16.35</v>
      </c>
      <c r="H26" s="20">
        <v>1.5</v>
      </c>
      <c r="I26" s="20">
        <v>17.5</v>
      </c>
      <c r="J26" s="19">
        <f t="shared" si="14"/>
        <v>57.25</v>
      </c>
      <c r="K26" s="21">
        <v>938587</v>
      </c>
      <c r="L26" s="21">
        <v>600331</v>
      </c>
      <c r="M26" s="22">
        <f t="shared" si="15"/>
        <v>338256</v>
      </c>
      <c r="N26" s="26">
        <v>919976</v>
      </c>
      <c r="O26" s="22">
        <f t="shared" si="16"/>
        <v>1858563</v>
      </c>
      <c r="P26" s="21">
        <v>172134</v>
      </c>
      <c r="Q26" s="21">
        <v>204563</v>
      </c>
      <c r="R26" s="21">
        <v>184830</v>
      </c>
      <c r="S26" s="21">
        <v>7644</v>
      </c>
      <c r="T26" s="22">
        <f t="shared" si="17"/>
        <v>95042</v>
      </c>
      <c r="U26" s="21">
        <v>77792</v>
      </c>
      <c r="V26" s="21">
        <v>17250</v>
      </c>
      <c r="W26" s="21">
        <v>6593</v>
      </c>
      <c r="X26" s="21">
        <v>51895</v>
      </c>
      <c r="Y26" s="21">
        <v>487229</v>
      </c>
      <c r="Z26" s="21">
        <v>33589</v>
      </c>
      <c r="AA26" s="21">
        <v>4940</v>
      </c>
      <c r="AB26" s="21">
        <v>9024</v>
      </c>
      <c r="AC26" s="22">
        <f t="shared" si="18"/>
        <v>859286</v>
      </c>
      <c r="AD26" s="21">
        <v>8900</v>
      </c>
      <c r="AE26" s="21">
        <v>64897</v>
      </c>
      <c r="AF26" s="21">
        <v>72014</v>
      </c>
      <c r="AG26" s="21">
        <v>12166</v>
      </c>
      <c r="AH26" s="21">
        <v>70095</v>
      </c>
      <c r="AI26" s="22">
        <f t="shared" si="19"/>
        <v>3118055</v>
      </c>
      <c r="AJ26" s="21">
        <v>0</v>
      </c>
      <c r="AK26" s="22">
        <f t="shared" si="20"/>
        <v>3118055</v>
      </c>
      <c r="AL26" s="24">
        <f t="shared" si="21"/>
        <v>10114</v>
      </c>
      <c r="AM26" s="25">
        <v>6958</v>
      </c>
      <c r="AN26" s="25">
        <v>6675</v>
      </c>
      <c r="AO26" s="25">
        <v>2031</v>
      </c>
      <c r="AP26" s="25">
        <v>5883</v>
      </c>
      <c r="AQ26" s="25">
        <v>655</v>
      </c>
      <c r="AR26" s="25">
        <v>3038</v>
      </c>
      <c r="AS26" s="25">
        <v>401</v>
      </c>
      <c r="AT26" s="25">
        <v>0</v>
      </c>
      <c r="AU26" s="25">
        <v>4527</v>
      </c>
      <c r="AV26" s="25">
        <v>0</v>
      </c>
      <c r="AW26" s="25">
        <v>2</v>
      </c>
      <c r="AX26" s="25">
        <v>2</v>
      </c>
      <c r="AY26" s="25">
        <v>2</v>
      </c>
      <c r="AZ26" s="25">
        <v>0</v>
      </c>
      <c r="BA26" s="25">
        <v>35995</v>
      </c>
      <c r="BB26" s="25">
        <v>84</v>
      </c>
      <c r="BC26" s="25">
        <v>5</v>
      </c>
      <c r="BD26" s="25">
        <v>20</v>
      </c>
      <c r="BE26" s="25" t="s">
        <v>179</v>
      </c>
      <c r="BF26" s="25">
        <v>712</v>
      </c>
      <c r="BG26" s="25">
        <v>847</v>
      </c>
      <c r="BH26" s="25">
        <v>8</v>
      </c>
      <c r="BI26" s="25" t="s">
        <v>179</v>
      </c>
      <c r="BJ26" s="24">
        <f t="shared" si="12"/>
        <v>577780</v>
      </c>
      <c r="BK26" s="25">
        <v>434974</v>
      </c>
      <c r="BL26" s="25">
        <v>470844</v>
      </c>
      <c r="BM26" s="25">
        <v>22254</v>
      </c>
      <c r="BN26" s="25">
        <v>94424</v>
      </c>
      <c r="BO26" s="25">
        <v>12512</v>
      </c>
      <c r="BP26" s="25">
        <v>0</v>
      </c>
      <c r="BQ26" s="25">
        <v>0</v>
      </c>
      <c r="BR26" s="25">
        <v>755</v>
      </c>
      <c r="BS26" s="25">
        <v>755</v>
      </c>
      <c r="BT26" s="25">
        <v>636</v>
      </c>
      <c r="BU26" s="25">
        <v>120</v>
      </c>
      <c r="BV26" s="25" t="s">
        <v>179</v>
      </c>
      <c r="BW26" s="25">
        <v>1708497</v>
      </c>
      <c r="BX26" s="25">
        <v>212</v>
      </c>
      <c r="BY26" s="25">
        <v>1358</v>
      </c>
      <c r="BZ26" s="25" t="s">
        <v>179</v>
      </c>
      <c r="CA26" s="25">
        <v>25771</v>
      </c>
      <c r="CB26" s="25">
        <v>12342</v>
      </c>
      <c r="CC26" s="25">
        <v>1958</v>
      </c>
      <c r="CD26" s="25" t="s">
        <v>179</v>
      </c>
      <c r="CE26" s="25">
        <v>242459</v>
      </c>
      <c r="CF26" s="25">
        <v>64421</v>
      </c>
      <c r="CG26" s="25">
        <v>8740</v>
      </c>
      <c r="CH26" s="25">
        <v>86182</v>
      </c>
      <c r="CI26" s="25">
        <v>1704</v>
      </c>
      <c r="CJ26" s="25">
        <v>3501</v>
      </c>
      <c r="CK26" s="24">
        <f t="shared" si="22"/>
        <v>5205</v>
      </c>
      <c r="CL26" s="25">
        <v>3171</v>
      </c>
      <c r="CM26" s="25">
        <v>283</v>
      </c>
      <c r="CN26" s="25">
        <v>7992</v>
      </c>
      <c r="CO26" s="25">
        <v>525</v>
      </c>
      <c r="CP26" s="25">
        <v>1269</v>
      </c>
      <c r="CQ26" s="24">
        <f t="shared" si="23"/>
        <v>1794</v>
      </c>
      <c r="CR26" s="25">
        <v>854</v>
      </c>
      <c r="CS26" s="25">
        <v>68</v>
      </c>
      <c r="CT26" s="25">
        <v>7265</v>
      </c>
      <c r="CU26" s="25">
        <v>1140</v>
      </c>
      <c r="CV26" s="25">
        <v>7250</v>
      </c>
      <c r="CW26" s="25">
        <v>0</v>
      </c>
      <c r="CX26" s="25">
        <v>0</v>
      </c>
      <c r="CY26" s="25">
        <v>7049</v>
      </c>
      <c r="CZ26" s="25">
        <v>91.5</v>
      </c>
      <c r="DA26" s="25">
        <v>61</v>
      </c>
      <c r="DB26" s="25">
        <v>12037.3</v>
      </c>
      <c r="DC26" s="25">
        <v>1783</v>
      </c>
    </row>
    <row r="27" spans="1:107" ht="12.75">
      <c r="A27" s="17" t="s">
        <v>157</v>
      </c>
      <c r="B27" s="18">
        <v>1</v>
      </c>
      <c r="C27" s="19">
        <f t="shared" si="13"/>
        <v>10.5</v>
      </c>
      <c r="D27" s="20">
        <v>9.5</v>
      </c>
      <c r="E27" s="20">
        <v>1</v>
      </c>
      <c r="F27" s="20">
        <v>16</v>
      </c>
      <c r="G27" s="20">
        <v>13</v>
      </c>
      <c r="H27" s="20">
        <v>0</v>
      </c>
      <c r="I27" s="20">
        <v>9.4</v>
      </c>
      <c r="J27" s="19">
        <f t="shared" si="14"/>
        <v>35.9</v>
      </c>
      <c r="K27" s="21">
        <v>705285</v>
      </c>
      <c r="L27" s="21">
        <v>594561</v>
      </c>
      <c r="M27" s="22">
        <f t="shared" si="15"/>
        <v>110724</v>
      </c>
      <c r="N27" s="26">
        <v>727848</v>
      </c>
      <c r="O27" s="22">
        <f t="shared" si="16"/>
        <v>1433133</v>
      </c>
      <c r="P27" s="21">
        <v>130593</v>
      </c>
      <c r="Q27" s="21">
        <v>122015</v>
      </c>
      <c r="R27" s="21">
        <v>122015</v>
      </c>
      <c r="S27" s="21" t="s">
        <v>179</v>
      </c>
      <c r="T27" s="22">
        <f t="shared" si="17"/>
        <v>420844</v>
      </c>
      <c r="U27" s="21">
        <v>308971</v>
      </c>
      <c r="V27" s="21">
        <v>111873</v>
      </c>
      <c r="W27" s="21" t="s">
        <v>179</v>
      </c>
      <c r="X27" s="21" t="s">
        <v>179</v>
      </c>
      <c r="Y27" s="21">
        <v>216664</v>
      </c>
      <c r="Z27" s="21">
        <v>216664</v>
      </c>
      <c r="AA27" s="21">
        <v>14866</v>
      </c>
      <c r="AB27" s="21">
        <v>0</v>
      </c>
      <c r="AC27" s="22">
        <f t="shared" si="18"/>
        <v>774389</v>
      </c>
      <c r="AD27" s="21">
        <v>15338</v>
      </c>
      <c r="AE27" s="21">
        <v>16064</v>
      </c>
      <c r="AF27" s="21">
        <v>80653</v>
      </c>
      <c r="AG27" s="21">
        <v>60808</v>
      </c>
      <c r="AH27" s="21">
        <v>96925</v>
      </c>
      <c r="AI27" s="22">
        <f t="shared" si="19"/>
        <v>2607903</v>
      </c>
      <c r="AJ27" s="21">
        <v>591391</v>
      </c>
      <c r="AK27" s="22">
        <f t="shared" si="20"/>
        <v>3199294</v>
      </c>
      <c r="AL27" s="24">
        <f t="shared" si="21"/>
        <v>5752</v>
      </c>
      <c r="AM27" s="25">
        <v>4239</v>
      </c>
      <c r="AN27" s="25">
        <v>5564</v>
      </c>
      <c r="AO27" s="25">
        <v>0</v>
      </c>
      <c r="AP27" s="25">
        <v>4646</v>
      </c>
      <c r="AQ27" s="25">
        <v>918</v>
      </c>
      <c r="AR27" s="25">
        <v>6</v>
      </c>
      <c r="AS27" s="25">
        <v>182</v>
      </c>
      <c r="AT27" s="25" t="s">
        <v>179</v>
      </c>
      <c r="AU27" s="25">
        <v>1570</v>
      </c>
      <c r="AV27" s="25">
        <v>1638</v>
      </c>
      <c r="AW27" s="25">
        <v>3</v>
      </c>
      <c r="AX27" s="25">
        <v>3</v>
      </c>
      <c r="AY27" s="25">
        <v>2</v>
      </c>
      <c r="AZ27" s="25" t="s">
        <v>179</v>
      </c>
      <c r="BA27" s="25">
        <v>0</v>
      </c>
      <c r="BB27" s="25">
        <v>4794</v>
      </c>
      <c r="BC27" s="25">
        <v>0</v>
      </c>
      <c r="BD27" s="25">
        <v>0</v>
      </c>
      <c r="BE27" s="25">
        <v>0</v>
      </c>
      <c r="BF27" s="25">
        <v>50</v>
      </c>
      <c r="BG27" s="25">
        <v>238</v>
      </c>
      <c r="BH27" s="25">
        <v>5</v>
      </c>
      <c r="BI27" s="25" t="s">
        <v>179</v>
      </c>
      <c r="BJ27" s="24">
        <f t="shared" si="12"/>
        <v>372231</v>
      </c>
      <c r="BK27" s="25">
        <v>320587</v>
      </c>
      <c r="BL27" s="25">
        <v>355640</v>
      </c>
      <c r="BM27" s="25">
        <v>5091</v>
      </c>
      <c r="BN27" s="25">
        <v>10283</v>
      </c>
      <c r="BO27" s="25">
        <v>6308</v>
      </c>
      <c r="BP27" s="25" t="s">
        <v>179</v>
      </c>
      <c r="BQ27" s="25">
        <v>116495</v>
      </c>
      <c r="BR27" s="25">
        <v>1238</v>
      </c>
      <c r="BS27" s="25">
        <v>1238</v>
      </c>
      <c r="BT27" s="25">
        <v>1071</v>
      </c>
      <c r="BU27" s="25" t="s">
        <v>179</v>
      </c>
      <c r="BV27" s="25">
        <v>9308</v>
      </c>
      <c r="BW27" s="25">
        <v>1138989</v>
      </c>
      <c r="BX27" s="25">
        <v>2570</v>
      </c>
      <c r="BY27" s="25">
        <v>10115</v>
      </c>
      <c r="BZ27" s="25">
        <v>1268</v>
      </c>
      <c r="CA27" s="25">
        <v>2204</v>
      </c>
      <c r="CB27" s="25">
        <v>2857</v>
      </c>
      <c r="CC27" s="25">
        <v>187</v>
      </c>
      <c r="CD27" s="25" t="s">
        <v>179</v>
      </c>
      <c r="CE27" s="25">
        <v>52293</v>
      </c>
      <c r="CF27" s="25">
        <v>13207</v>
      </c>
      <c r="CG27" s="25">
        <v>0</v>
      </c>
      <c r="CH27" s="25">
        <v>6104</v>
      </c>
      <c r="CI27" s="25">
        <v>2532</v>
      </c>
      <c r="CJ27" s="25">
        <v>5047</v>
      </c>
      <c r="CK27" s="24">
        <f t="shared" si="22"/>
        <v>7579</v>
      </c>
      <c r="CL27" s="25">
        <v>3931</v>
      </c>
      <c r="CM27" s="25">
        <v>187</v>
      </c>
      <c r="CN27" s="25">
        <v>147</v>
      </c>
      <c r="CO27" s="25">
        <v>2546</v>
      </c>
      <c r="CP27" s="25">
        <v>2766</v>
      </c>
      <c r="CQ27" s="24">
        <f t="shared" si="23"/>
        <v>5312</v>
      </c>
      <c r="CR27" s="25">
        <v>2608</v>
      </c>
      <c r="CS27" s="25">
        <v>290</v>
      </c>
      <c r="CT27" s="25">
        <v>0</v>
      </c>
      <c r="CU27" s="25">
        <v>196</v>
      </c>
      <c r="CV27" s="25">
        <v>3769</v>
      </c>
      <c r="CW27" s="25">
        <v>121</v>
      </c>
      <c r="CX27" s="25">
        <v>110</v>
      </c>
      <c r="CY27" s="25">
        <v>265</v>
      </c>
      <c r="CZ27" s="25">
        <v>81</v>
      </c>
      <c r="DA27" s="25">
        <v>69</v>
      </c>
      <c r="DB27" s="25">
        <v>7950</v>
      </c>
      <c r="DC27" s="25">
        <v>325</v>
      </c>
    </row>
    <row r="28" spans="1:107" ht="15.75" thickBot="1">
      <c r="A28" s="28" t="s">
        <v>158</v>
      </c>
      <c r="B28" s="32">
        <f>SUM(B5:B27)</f>
        <v>8</v>
      </c>
      <c r="C28" s="29">
        <f>SUM(C5:C27)</f>
        <v>439.9200000000001</v>
      </c>
      <c r="D28" s="29">
        <f aca="true" t="shared" si="24" ref="D28:I28">SUM(D5:D27)</f>
        <v>376.08000000000004</v>
      </c>
      <c r="E28" s="29">
        <f t="shared" si="24"/>
        <v>63.84</v>
      </c>
      <c r="F28" s="29">
        <f t="shared" si="24"/>
        <v>689.02</v>
      </c>
      <c r="G28" s="29">
        <f t="shared" si="24"/>
        <v>469.36</v>
      </c>
      <c r="H28" s="29">
        <f t="shared" si="24"/>
        <v>9.5</v>
      </c>
      <c r="I28" s="29">
        <f t="shared" si="24"/>
        <v>426.0197963800905</v>
      </c>
      <c r="J28" s="29">
        <f>SUM(J5:J27)</f>
        <v>1564.4597963800907</v>
      </c>
      <c r="K28" s="30">
        <f>SUM(K5:K27)</f>
        <v>33270736.700000003</v>
      </c>
      <c r="L28" s="30">
        <f aca="true" t="shared" si="25" ref="L28:AK28">SUM(L5:L27)</f>
        <v>28013086.03</v>
      </c>
      <c r="M28" s="30">
        <f t="shared" si="25"/>
        <v>5257650.67</v>
      </c>
      <c r="N28" s="30">
        <f t="shared" si="25"/>
        <v>29764697.59</v>
      </c>
      <c r="O28" s="30">
        <f t="shared" si="25"/>
        <v>63035434.29</v>
      </c>
      <c r="P28" s="30">
        <f t="shared" si="25"/>
        <v>7033824.1</v>
      </c>
      <c r="Q28" s="30">
        <f t="shared" si="25"/>
        <v>7639232.3</v>
      </c>
      <c r="R28" s="30">
        <f t="shared" si="25"/>
        <v>6813719.34</v>
      </c>
      <c r="S28" s="30">
        <f>SUM(S5:S27)</f>
        <v>195744.96</v>
      </c>
      <c r="T28" s="30">
        <f t="shared" si="25"/>
        <v>9194432.56</v>
      </c>
      <c r="U28" s="30">
        <f t="shared" si="25"/>
        <v>6724164.82</v>
      </c>
      <c r="V28" s="30">
        <f t="shared" si="25"/>
        <v>2470267.74</v>
      </c>
      <c r="W28" s="30">
        <f t="shared" si="25"/>
        <v>833712.66</v>
      </c>
      <c r="X28" s="30">
        <f t="shared" si="25"/>
        <v>492860.26</v>
      </c>
      <c r="Y28" s="30">
        <f t="shared" si="25"/>
        <v>14582563.86</v>
      </c>
      <c r="Z28" s="30">
        <f t="shared" si="25"/>
        <v>9923599.68</v>
      </c>
      <c r="AA28" s="30">
        <f t="shared" si="25"/>
        <v>660773.3300000001</v>
      </c>
      <c r="AB28" s="30">
        <f t="shared" si="25"/>
        <v>328736</v>
      </c>
      <c r="AC28" s="30">
        <f t="shared" si="25"/>
        <v>33732310.97</v>
      </c>
      <c r="AD28" s="30">
        <f t="shared" si="25"/>
        <v>422369.35</v>
      </c>
      <c r="AE28" s="30">
        <f t="shared" si="25"/>
        <v>1634919.62</v>
      </c>
      <c r="AF28" s="30">
        <f t="shared" si="25"/>
        <v>4123859.0700000003</v>
      </c>
      <c r="AG28" s="30">
        <f t="shared" si="25"/>
        <v>1389525.64</v>
      </c>
      <c r="AH28" s="30">
        <f t="shared" si="25"/>
        <v>4498560.1</v>
      </c>
      <c r="AI28" s="30">
        <f t="shared" si="25"/>
        <v>115870803.13999999</v>
      </c>
      <c r="AJ28" s="30">
        <f t="shared" si="25"/>
        <v>9600158</v>
      </c>
      <c r="AK28" s="30">
        <f t="shared" si="25"/>
        <v>125470961.13999999</v>
      </c>
      <c r="AL28" s="31">
        <f>SUM(AL5:AL27)</f>
        <v>296225</v>
      </c>
      <c r="AM28" s="31">
        <f aca="true" t="shared" si="26" ref="AM28:BL28">SUM(AM5:AM27)</f>
        <v>232883</v>
      </c>
      <c r="AN28" s="31">
        <f t="shared" si="26"/>
        <v>237312</v>
      </c>
      <c r="AO28" s="31">
        <f t="shared" si="26"/>
        <v>143252</v>
      </c>
      <c r="AP28" s="31">
        <f t="shared" si="26"/>
        <v>174263</v>
      </c>
      <c r="AQ28" s="31">
        <f t="shared" si="26"/>
        <v>62912</v>
      </c>
      <c r="AR28" s="31">
        <f t="shared" si="26"/>
        <v>30350</v>
      </c>
      <c r="AS28" s="31">
        <f t="shared" si="26"/>
        <v>11408</v>
      </c>
      <c r="AT28" s="31">
        <f t="shared" si="26"/>
        <v>17155</v>
      </c>
      <c r="AU28" s="31">
        <f t="shared" si="26"/>
        <v>116294</v>
      </c>
      <c r="AV28" s="31">
        <f t="shared" si="26"/>
        <v>30216</v>
      </c>
      <c r="AW28" s="31">
        <f t="shared" si="26"/>
        <v>732</v>
      </c>
      <c r="AX28" s="31">
        <f t="shared" si="26"/>
        <v>783</v>
      </c>
      <c r="AY28" s="31">
        <f t="shared" si="26"/>
        <v>153</v>
      </c>
      <c r="AZ28" s="31">
        <f t="shared" si="26"/>
        <v>95</v>
      </c>
      <c r="BA28" s="31">
        <f>SUM(BA5:BA27)</f>
        <v>67303</v>
      </c>
      <c r="BB28" s="31">
        <f t="shared" si="26"/>
        <v>135776</v>
      </c>
      <c r="BC28" s="31">
        <f t="shared" si="26"/>
        <v>1076.5</v>
      </c>
      <c r="BD28" s="31">
        <f t="shared" si="26"/>
        <v>17300</v>
      </c>
      <c r="BE28" s="31">
        <f t="shared" si="26"/>
        <v>22858</v>
      </c>
      <c r="BF28" s="31">
        <f t="shared" si="26"/>
        <v>11617</v>
      </c>
      <c r="BG28" s="31">
        <f t="shared" si="26"/>
        <v>8983</v>
      </c>
      <c r="BH28" s="31">
        <f t="shared" si="26"/>
        <v>2015</v>
      </c>
      <c r="BI28" s="31">
        <f t="shared" si="26"/>
        <v>1656</v>
      </c>
      <c r="BJ28" s="31">
        <f>SUM(BJ5:BJ27)</f>
        <v>18661070</v>
      </c>
      <c r="BK28" s="31">
        <f t="shared" si="26"/>
        <v>11538997</v>
      </c>
      <c r="BL28" s="31">
        <f t="shared" si="26"/>
        <v>14914540</v>
      </c>
      <c r="BM28" s="31">
        <f>SUM(BM5:BM27)</f>
        <v>696509</v>
      </c>
      <c r="BN28" s="31">
        <f>SUM(BN5:BN27)</f>
        <v>2679698</v>
      </c>
      <c r="BO28" s="31">
        <f>SUM(BO5:BO27)</f>
        <v>449465</v>
      </c>
      <c r="BP28" s="31">
        <f>SUM(BP5:BP27)</f>
        <v>142519</v>
      </c>
      <c r="BQ28" s="31">
        <f aca="true" t="shared" si="27" ref="BQ28:DC28">SUM(BQ5:BQ27)</f>
        <v>4693193</v>
      </c>
      <c r="BR28" s="31">
        <f t="shared" si="27"/>
        <v>41828</v>
      </c>
      <c r="BS28" s="31">
        <f t="shared" si="27"/>
        <v>43130</v>
      </c>
      <c r="BT28" s="31">
        <f t="shared" si="27"/>
        <v>23992</v>
      </c>
      <c r="BU28" s="31">
        <f t="shared" si="27"/>
        <v>9973</v>
      </c>
      <c r="BV28" s="31">
        <f t="shared" si="27"/>
        <v>375379.0234113712</v>
      </c>
      <c r="BW28" s="31">
        <f t="shared" si="27"/>
        <v>30953688</v>
      </c>
      <c r="BX28" s="31">
        <f t="shared" si="27"/>
        <v>61783.8</v>
      </c>
      <c r="BY28" s="31">
        <f t="shared" si="27"/>
        <v>667660</v>
      </c>
      <c r="BZ28" s="31">
        <f t="shared" si="27"/>
        <v>534295</v>
      </c>
      <c r="CA28" s="31">
        <f t="shared" si="27"/>
        <v>358611</v>
      </c>
      <c r="CB28" s="31">
        <f t="shared" si="27"/>
        <v>296461</v>
      </c>
      <c r="CC28" s="31">
        <f t="shared" si="27"/>
        <v>35885</v>
      </c>
      <c r="CD28" s="31">
        <f t="shared" si="27"/>
        <v>1689571</v>
      </c>
      <c r="CE28" s="31">
        <f t="shared" si="27"/>
        <v>3109451</v>
      </c>
      <c r="CF28" s="31">
        <f t="shared" si="27"/>
        <v>2356591</v>
      </c>
      <c r="CG28" s="31">
        <f t="shared" si="27"/>
        <v>245040</v>
      </c>
      <c r="CH28" s="31">
        <f t="shared" si="27"/>
        <v>1268489</v>
      </c>
      <c r="CI28" s="31">
        <f t="shared" si="27"/>
        <v>71763</v>
      </c>
      <c r="CJ28" s="31">
        <f t="shared" si="27"/>
        <v>96705</v>
      </c>
      <c r="CK28" s="31">
        <f t="shared" si="27"/>
        <v>168468</v>
      </c>
      <c r="CL28" s="31">
        <f t="shared" si="27"/>
        <v>95940</v>
      </c>
      <c r="CM28" s="31">
        <f t="shared" si="27"/>
        <v>8275</v>
      </c>
      <c r="CN28" s="31">
        <f>SUM(CN5:CN27)</f>
        <v>114292</v>
      </c>
      <c r="CO28" s="31">
        <f t="shared" si="27"/>
        <v>56652</v>
      </c>
      <c r="CP28" s="31">
        <f t="shared" si="27"/>
        <v>140779</v>
      </c>
      <c r="CQ28" s="31">
        <f t="shared" si="27"/>
        <v>197431</v>
      </c>
      <c r="CR28" s="31">
        <f t="shared" si="27"/>
        <v>94546</v>
      </c>
      <c r="CS28" s="31">
        <f t="shared" si="27"/>
        <v>11271</v>
      </c>
      <c r="CT28" s="31">
        <f>SUM(CT5:CT27)</f>
        <v>108283</v>
      </c>
      <c r="CU28" s="31">
        <f t="shared" si="27"/>
        <v>9670</v>
      </c>
      <c r="CV28" s="31">
        <f>SUM(CV5:CV27)</f>
        <v>212623</v>
      </c>
      <c r="CW28" s="31">
        <f t="shared" si="27"/>
        <v>2740</v>
      </c>
      <c r="CX28" s="31">
        <f t="shared" si="27"/>
        <v>25324</v>
      </c>
      <c r="CY28" s="31">
        <f t="shared" si="27"/>
        <v>37290</v>
      </c>
      <c r="CZ28" s="31">
        <f t="shared" si="27"/>
        <v>2059</v>
      </c>
      <c r="DA28" s="31">
        <f t="shared" si="27"/>
        <v>2589</v>
      </c>
      <c r="DB28" s="31">
        <f t="shared" si="27"/>
        <v>587660.3</v>
      </c>
      <c r="DC28" s="31">
        <f t="shared" si="27"/>
        <v>19522</v>
      </c>
    </row>
  </sheetData>
  <sheetProtection/>
  <mergeCells count="26">
    <mergeCell ref="CW1:DC1"/>
    <mergeCell ref="CW2:DC2"/>
    <mergeCell ref="C2:J2"/>
    <mergeCell ref="A1:J1"/>
    <mergeCell ref="K1:T1"/>
    <mergeCell ref="K2:P2"/>
    <mergeCell ref="CE1:CM1"/>
    <mergeCell ref="CE2:CM2"/>
    <mergeCell ref="CN1:CV1"/>
    <mergeCell ref="CN2:CV2"/>
    <mergeCell ref="AW1:BD1"/>
    <mergeCell ref="AW2:BD2"/>
    <mergeCell ref="U1:AC1"/>
    <mergeCell ref="AD1:AK1"/>
    <mergeCell ref="AD2:AK2"/>
    <mergeCell ref="U2:AC2"/>
    <mergeCell ref="BW1:CD1"/>
    <mergeCell ref="BW2:CD2"/>
    <mergeCell ref="Q2:T2"/>
    <mergeCell ref="AL2:AV2"/>
    <mergeCell ref="BE1:BM1"/>
    <mergeCell ref="BJ2:BM2"/>
    <mergeCell ref="BN1:BV1"/>
    <mergeCell ref="BN2:BV2"/>
    <mergeCell ref="BE2:BI2"/>
    <mergeCell ref="AL1:AV1"/>
  </mergeCells>
  <printOptions horizontalCentered="1"/>
  <pageMargins left="0.5" right="0.5" top="1.02" bottom="0.82" header="0.5" footer="0.5"/>
  <pageSetup fitToWidth="0" horizontalDpi="600" verticalDpi="600" orientation="landscape" scale="89" r:id="rId2"/>
  <headerFooter alignWithMargins="0">
    <oddHeader>&amp;C&amp;"Helvetica,Bold"&amp;14CSU Annual Library Statistics 2006-2007</oddHeader>
    <oddFooter>&amp;C&amp;"Helvetica,Regular"Page &amp;P of &amp;N</oddFooter>
  </headerFooter>
  <colBreaks count="11" manualBreakCount="11">
    <brk id="10" max="27" man="1"/>
    <brk id="20" max="27" man="1"/>
    <brk id="29" max="27" man="1"/>
    <brk id="37" max="27" man="1"/>
    <brk id="48" max="27" man="1"/>
    <brk id="56" max="27" man="1"/>
    <brk id="65" max="27" man="1"/>
    <brk id="74" max="27" man="1"/>
    <brk id="82" max="27" man="1"/>
    <brk id="91" max="27" man="1"/>
    <brk id="100" max="2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Creech</dc:creator>
  <cp:keywords/>
  <dc:description/>
  <cp:lastModifiedBy>yliu</cp:lastModifiedBy>
  <cp:lastPrinted>2008-01-03T19:18:55Z</cp:lastPrinted>
  <dcterms:created xsi:type="dcterms:W3CDTF">2000-04-04T21:35:13Z</dcterms:created>
  <dcterms:modified xsi:type="dcterms:W3CDTF">2008-01-04T19:15:26Z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72WVDYXX2UNK-1135803193-49</vt:lpwstr>
  </property>
  <property fmtid="{D5CDD505-2E9C-101B-9397-08002B2CF9AE}" pid="4" name="_dlc_DocIdItemGu">
    <vt:lpwstr>7aa0204c-4e5d-4078-8613-ee3aa6762044</vt:lpwstr>
  </property>
  <property fmtid="{D5CDD505-2E9C-101B-9397-08002B2CF9AE}" pid="5" name="_dlc_DocIdU">
    <vt:lpwstr>https://update.calstate.edu/csu-system/administration/sdlc/_layouts/15/DocIdRedir.aspx?ID=72WVDYXX2UNK-1135803193-49, 72WVDYXX2UNK-1135803193-49</vt:lpwstr>
  </property>
</Properties>
</file>