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670" tabRatio="957" activeTab="0"/>
  </bookViews>
  <sheets>
    <sheet name="LibStats 2005-06" sheetId="1" r:id="rId1"/>
  </sheets>
  <definedNames>
    <definedName name="_xlnm.Print_Area" localSheetId="0">'LibStats 2005-06'!$A$1:$DC$28</definedName>
    <definedName name="_xlnm.Print_Titles" localSheetId="0">'LibStats 2005-06'!$A:$A</definedName>
  </definedNames>
  <calcPr fullCalcOnLoad="1"/>
</workbook>
</file>

<file path=xl/sharedStrings.xml><?xml version="1.0" encoding="utf-8"?>
<sst xmlns="http://schemas.openxmlformats.org/spreadsheetml/2006/main" count="326" uniqueCount="208">
  <si>
    <t>Operating Expenditures</t>
  </si>
  <si>
    <t>Collections</t>
  </si>
  <si>
    <t>Service Outlets</t>
  </si>
  <si>
    <t>Staffing</t>
  </si>
  <si>
    <t>Salaries and Wages</t>
  </si>
  <si>
    <t>Information Resources</t>
  </si>
  <si>
    <t>Added</t>
  </si>
  <si>
    <t>Held</t>
  </si>
  <si>
    <t>Services</t>
  </si>
  <si>
    <t>Branch and independent libraries - excluding main library</t>
  </si>
  <si>
    <t>Librarians and other professional staff (sum of cols. 2a, 2b)</t>
  </si>
  <si>
    <t>Librarians (FTE)</t>
  </si>
  <si>
    <t>Other professional staff (FTE)</t>
  </si>
  <si>
    <t>All other paid staff (except student assistants) (FTE)</t>
  </si>
  <si>
    <t>Library Assistants (FTE)</t>
  </si>
  <si>
    <t>Student assistants from all funding sources (FTE)</t>
  </si>
  <si>
    <t>Librarians and other professional staff</t>
  </si>
  <si>
    <t>Librarians</t>
  </si>
  <si>
    <t>Other professional staff (cols. 7 - 7a)</t>
  </si>
  <si>
    <t>All other paid staff (except student assistants)</t>
  </si>
  <si>
    <t>Student assistants</t>
  </si>
  <si>
    <t xml:space="preserve">Books, serial backfiles, and other print materials </t>
  </si>
  <si>
    <t>Current serials (sum of cols. 11a, 11b)</t>
  </si>
  <si>
    <t>Serial subscriptions</t>
  </si>
  <si>
    <t>Other</t>
  </si>
  <si>
    <t>Preservation/binding</t>
  </si>
  <si>
    <t>Furniture and equipment - exclude computer equipment</t>
  </si>
  <si>
    <t>Computer hardware and software - include maintenance</t>
  </si>
  <si>
    <t>Bibliograph-  ic utilities, networks, and consortia</t>
  </si>
  <si>
    <t>All other operating expenditures</t>
  </si>
  <si>
    <t>Employee fringe benefits (if paid from the library budget)</t>
  </si>
  <si>
    <t xml:space="preserve">Books, excl. juv's and texts (vols.) </t>
  </si>
  <si>
    <t>Added by purchase, excl juv's and texts (vols)</t>
  </si>
  <si>
    <t>Added by gift, excl. juv's and texts (vols.)</t>
  </si>
  <si>
    <t>Bound periodicals (vols.)</t>
  </si>
  <si>
    <t>Microforms (units)</t>
  </si>
  <si>
    <t>Manuscripts and archives - linear feet</t>
  </si>
  <si>
    <t>Cartographic materials (units)</t>
  </si>
  <si>
    <t>Graphic materials (units)</t>
  </si>
  <si>
    <t>Sound recordings (units)</t>
  </si>
  <si>
    <t>Film and Video Materials (units)</t>
  </si>
  <si>
    <t>Computer files (units)</t>
  </si>
  <si>
    <t>Other library materials -units</t>
  </si>
  <si>
    <t>Manuscripts and archives (linear feet)</t>
  </si>
  <si>
    <t>Film and video materials (units)</t>
  </si>
  <si>
    <t>Other library materials (units)</t>
  </si>
  <si>
    <t>General Collection - recorded circulation</t>
  </si>
  <si>
    <t>Total in-house use reshelving</t>
  </si>
  <si>
    <t>Mutual use transactions</t>
  </si>
  <si>
    <t>ILL provided to other libraries (returnable)</t>
  </si>
  <si>
    <t>ILL provided to other libraries (non-returnable)</t>
  </si>
  <si>
    <t>Total ILL provided to other libraries</t>
  </si>
  <si>
    <t>ILL provided to CSU libraries</t>
  </si>
  <si>
    <t>ILL provided to UC libraries</t>
  </si>
  <si>
    <t>ILL received from other libraries (returnable)</t>
  </si>
  <si>
    <t>ILL received from other libraries (non-returnable)</t>
  </si>
  <si>
    <t>Total ILL received from other libraries</t>
  </si>
  <si>
    <t>ILL received from CSU libraries</t>
  </si>
  <si>
    <t>ILL received from UC libraries</t>
  </si>
  <si>
    <t>Number of presenta-    tions</t>
  </si>
  <si>
    <t>Number of persons served in presenta-   tions</t>
  </si>
  <si>
    <t>Number of persons participating in library orientation tours/     lectures</t>
  </si>
  <si>
    <t>Public service hours in a typical week</t>
  </si>
  <si>
    <t>Person hours per typical week of prof. ref. service available</t>
  </si>
  <si>
    <t>Gate count in a typical week</t>
  </si>
  <si>
    <t>Reference transactions in a typical week</t>
  </si>
  <si>
    <t>State University</t>
  </si>
  <si>
    <t>1</t>
  </si>
  <si>
    <t>2</t>
  </si>
  <si>
    <t>2a</t>
  </si>
  <si>
    <t>2b</t>
  </si>
  <si>
    <t>3</t>
  </si>
  <si>
    <t>3a</t>
  </si>
  <si>
    <t>5</t>
  </si>
  <si>
    <t>6</t>
  </si>
  <si>
    <t>7</t>
  </si>
  <si>
    <t>7a</t>
  </si>
  <si>
    <t>7b</t>
  </si>
  <si>
    <t>8</t>
  </si>
  <si>
    <t>8a</t>
  </si>
  <si>
    <t>9</t>
  </si>
  <si>
    <t>10</t>
  </si>
  <si>
    <t>10a</t>
  </si>
  <si>
    <t>11</t>
  </si>
  <si>
    <t>11a</t>
  </si>
  <si>
    <t>11b</t>
  </si>
  <si>
    <t>12</t>
  </si>
  <si>
    <t>13</t>
  </si>
  <si>
    <t>14</t>
  </si>
  <si>
    <t>14a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</si>
  <si>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</si>
  <si>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</si>
  <si>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</si>
  <si>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</si>
  <si>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</si>
  <si>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</si>
  <si>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</si>
  <si>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</si>
  <si>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</si>
  <si>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23</t>
  </si>
  <si>
    <t>23a</t>
  </si>
  <si>
    <t>24</t>
  </si>
  <si>
    <t>25</t>
  </si>
  <si>
    <t>24a</t>
  </si>
  <si>
    <t>25a</t>
  </si>
  <si>
    <t>24a(1)</t>
  </si>
  <si>
    <t>24a(2)</t>
  </si>
  <si>
    <t>24b</t>
  </si>
  <si>
    <t>24c</t>
  </si>
  <si>
    <t>24d</t>
  </si>
  <si>
    <t>24e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</si>
  <si>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</si>
  <si>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</si>
  <si>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</si>
  <si>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</si>
  <si>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</si>
  <si>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</si>
  <si>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</si>
  <si>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</si>
  <si>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</si>
  <si>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</si>
  <si>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</si>
  <si>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</si>
  <si>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</si>
  <si>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</si>
  <si>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</si>
  <si>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</si>
  <si>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</si>
  <si>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</si>
  <si>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</si>
  <si>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</si>
  <si>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</si>
  <si>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</si>
  <si>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</si>
  <si>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</si>
  <si>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</si>
  <si>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</si>
  <si>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</si>
  <si>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</si>
  <si>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Bakersfield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</si>
  <si>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</si>
  <si>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</si>
  <si>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</si>
  <si>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</si>
  <si>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</si>
  <si>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</si>
  <si>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</si>
  <si>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</si>
  <si>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</si>
  <si>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</si>
  <si>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</si>
  <si>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</si>
  <si>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</si>
  <si>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</si>
  <si>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</si>
  <si>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</si>
  <si>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</si>
  <si>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</si>
  <si>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</si>
  <si>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</si>
  <si>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</si>
  <si>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Contributed services staff (FTE)</t>
  </si>
  <si>
    <t>Paid periodical subscriptions-print</t>
  </si>
  <si>
    <t>Paid serial subscriptions-print</t>
  </si>
  <si>
    <t>4</t>
  </si>
  <si>
    <r>
      <t>Total FTE staff</t>
    </r>
    <r>
      <rPr>
        <sz val="10"/>
        <rFont val="Helvetica"/>
        <family val="2"/>
      </rPr>
      <t xml:space="preserve"> - (sum of lines 2, 3, 4, 5)</t>
    </r>
  </si>
  <si>
    <r>
      <t xml:space="preserve">Total salaries and wages </t>
    </r>
    <r>
      <rPr>
        <sz val="10"/>
        <rFont val="Helvetica"/>
        <family val="2"/>
      </rPr>
      <t>(except stdt. asst.) (sum of cols. 7, 8)</t>
    </r>
  </si>
  <si>
    <r>
      <t>Total information resources</t>
    </r>
    <r>
      <rPr>
        <sz val="10"/>
        <rFont val="Helvetica"/>
        <family val="2"/>
      </rPr>
      <t xml:space="preserve"> (sum of cols.10, 11, 12, 13, 14, 15, 16)</t>
    </r>
  </si>
  <si>
    <r>
      <t>Total operating expenditures</t>
    </r>
    <r>
      <rPr>
        <sz val="10"/>
        <rFont val="Helvetica"/>
        <family val="2"/>
      </rPr>
      <t xml:space="preserve"> (sum of 7-10,11,12-21)</t>
    </r>
  </si>
  <si>
    <t>Reserve collection - recorded circulation</t>
  </si>
  <si>
    <t>Total number of paid and unpaid PRINT subscrip-  tions</t>
  </si>
  <si>
    <t>Books-print</t>
  </si>
  <si>
    <t>10b</t>
  </si>
  <si>
    <t>Books-electronic</t>
  </si>
  <si>
    <t>Periodical subscriptions</t>
  </si>
  <si>
    <t>Current serials- microform</t>
  </si>
  <si>
    <t>Audiovisual materials</t>
  </si>
  <si>
    <t>Current serial subscriptions- electronic</t>
  </si>
  <si>
    <t xml:space="preserve">Juvenile works-print (vols.) </t>
  </si>
  <si>
    <t>Volumes withdrawn-print</t>
  </si>
  <si>
    <t>Intercampus circulation</t>
  </si>
  <si>
    <t>55</t>
  </si>
  <si>
    <r>
      <t>Total print and electronic</t>
    </r>
    <r>
      <rPr>
        <sz val="10"/>
        <rFont val="Helvetica"/>
        <family val="2"/>
      </rPr>
      <t xml:space="preserve"> (titles)</t>
    </r>
  </si>
  <si>
    <t xml:space="preserve">Electronic books      (titles) </t>
  </si>
  <si>
    <t>Total number of unique titles-print</t>
  </si>
  <si>
    <t>56</t>
  </si>
  <si>
    <r>
      <t xml:space="preserve">Total expenditures </t>
    </r>
    <r>
      <rPr>
        <sz val="10"/>
        <rFont val="Helvetica"/>
        <family val="2"/>
      </rPr>
      <t>(sum of cols. 22 and 23a)</t>
    </r>
  </si>
  <si>
    <t>N/A</t>
  </si>
  <si>
    <t>27a</t>
  </si>
  <si>
    <t>27b</t>
  </si>
  <si>
    <t>44a</t>
  </si>
  <si>
    <t>44b</t>
  </si>
  <si>
    <t>48a</t>
  </si>
  <si>
    <t>48b</t>
  </si>
  <si>
    <t>Channel Islands</t>
  </si>
  <si>
    <t>Document delivery/       interlibrary loan</t>
  </si>
  <si>
    <t>Computer files and search services - include all current            e-serials</t>
  </si>
  <si>
    <t>Textbooks, K-12 print (vols.)</t>
  </si>
  <si>
    <t>Government documents - include gov't documents not reported elsewhere (units)</t>
  </si>
  <si>
    <t>29</t>
  </si>
  <si>
    <t>Textbooks,    K-12  Print (vols.)</t>
  </si>
  <si>
    <t>57</t>
  </si>
  <si>
    <t>58</t>
  </si>
  <si>
    <t>Current unique titles-electronic</t>
  </si>
  <si>
    <t>East Bay</t>
  </si>
  <si>
    <r>
      <t xml:space="preserve">Books and bound periodicals - </t>
    </r>
    <r>
      <rPr>
        <sz val="10"/>
        <rFont val="Helvetica"/>
        <family val="2"/>
      </rPr>
      <t>volumes-print (sum of cols. 24a, 24b, 24c, 24d)</t>
    </r>
  </si>
  <si>
    <t>Contact hours of library lectures/   seminars for credit</t>
  </si>
  <si>
    <t>Number of persons participating in library lectures/ seminars for credit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</si>
</sst>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(@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#,##0.0000"/>
    <numFmt numFmtId="172" formatCode="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#,##0.0_);\(#,##0.0\)"/>
    <numFmt numFmtId="180" formatCode="#,##0.0_);[Red]\(#,##0.0\)"/>
    <numFmt numFmtId="181" formatCode="0.00000"/>
    <numFmt numFmtId="182" formatCode="0.0000"/>
    <numFmt numFmtId="183" formatCode="0.000"/>
    <numFmt numFmtId="184" formatCode="&quot;$&quot;#,##0.00"/>
    <numFmt numFmtId="185" formatCode="_(* #,##0.0_);_(* \(#,##0.0\);_(* &quot;-&quot;?_);_(@_)"/>
    <numFmt numFmtId="186" formatCode="#,##0.00000"/>
    <numFmt numFmtId="187" formatCode="_(* #,##0.000_);_(* \(#,##0.000\);_(* &quot;-&quot;??_);_(@_)"/>
    <numFmt numFmtId="188" formatCode="_(* #,##0.0000_);_(* \(#,##0.0000\);_(* &quot;-&quot;??_);_(@_)"/>
    <numFmt numFmtId="189" formatCode="&quot;$&quot;#,##0\ \ "/>
    <numFmt numFmtId="190" formatCode="&quot;$&quot;#,##0\ "/>
    <numFmt numFmtId="191" formatCode="#,##0\ "/>
    <numFmt numFmtId="192" formatCode="@\ "/>
    <numFmt numFmtId="193" formatCode="0.000%"/>
    <numFmt numFmtId="194" formatCode="mmmm\ d\,\ yyyy"/>
    <numFmt numFmtId="195" formatCode="0.0%"/>
    <numFmt numFmtId="196" formatCode="00000"/>
    <numFmt numFmtId="197" formatCode="0.000000"/>
    <numFmt numFmtId="198" formatCode="#,##0\ ;\(#,##0\)\ ;\—\ "/>
    <numFmt numFmtId="199" formatCode="#,##0.00\ ;\(#,##0.00\)\ ;\—\ "/>
    <numFmt numFmtId="200" formatCode="&quot;$&quot;#,##0\ ;\(&quot;$&quot;#,##0\)\ ;\—\ "/>
    <numFmt numFmtId="201" formatCode="&quot;$&quot;#,##0.00;[Red]&quot;$&quot;#,##0.00"/>
    <numFmt numFmtId="202" formatCode="[$-409]dddd\,\ mmmm\ dd\,\ yyyy"/>
    <numFmt numFmtId="203" formatCode="#,##0;[Red]#,##0"/>
    <numFmt numFmtId="204" formatCode="[$€-2]\ #,##0.00_);[Red]\([$€-2]\ #,##0.00\)"/>
    <numFmt numFmtId="205" formatCode="&quot;$&quot;#,##0;[Red]&quot;$&quot;#,##0"/>
    <numFmt numFmtId="206" formatCode="0\ "/>
    <numFmt numFmtId="207" formatCode="[$-409]h:mm:ss\ AM/PM"/>
    <numFmt numFmtId="208" formatCode="&quot;$&quot;#,##0.0"/>
  </numFmts>
  <fonts count="11">
    <font>
      <sz val="10"/>
      <name val="Arial"/>
      <family val="0"/>
    </font>
    <font>
      <sz val="10"/>
      <name val="Geneva"/>
      <family val="0"/>
    </font>
    <font>
      <u val="single"/>
      <sz val="12"/>
      <color indexed="36"/>
      <name val="Geneva"/>
      <family val="0"/>
    </font>
    <font>
      <u val="single"/>
      <sz val="12"/>
      <color indexed="12"/>
      <name val="Geneva"/>
      <family val="0"/>
    </font>
    <font>
      <sz val="12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1"/>
      <name val="Helvetica"/>
      <family val="2"/>
    </font>
    <font>
      <sz val="9"/>
      <name val="Helvetica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1" applyFont="1" applyBorder="1" applyAlignment="1" applyProtection="1">
      <alignment horizontal="left"/>
      <protection locked="0"/>
    </xf>
    <xf numFmtId="0" fontId="6" fillId="0" borderId="0" xfId="21" applyFont="1" applyAlignment="1" applyProtection="1">
      <alignment horizontal="left"/>
      <protection locked="0"/>
    </xf>
    <xf numFmtId="0" fontId="6" fillId="0" borderId="0" xfId="21" applyFont="1" applyProtection="1">
      <alignment/>
      <protection locked="0"/>
    </xf>
    <xf numFmtId="0" fontId="5" fillId="0" borderId="1" xfId="21" applyFont="1" applyFill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5" fontId="6" fillId="0" borderId="3" xfId="21" applyNumberFormat="1" applyFont="1" applyBorder="1" applyAlignment="1" applyProtection="1">
      <alignment horizontal="center"/>
      <protection locked="0"/>
    </xf>
    <xf numFmtId="165" fontId="6" fillId="0" borderId="1" xfId="21" applyNumberFormat="1" applyFont="1" applyBorder="1" applyAlignment="1" applyProtection="1">
      <alignment horizontal="center"/>
      <protection locked="0"/>
    </xf>
    <xf numFmtId="165" fontId="6" fillId="0" borderId="4" xfId="21" applyNumberFormat="1" applyFont="1" applyBorder="1" applyAlignment="1" applyProtection="1">
      <alignment horizontal="center"/>
      <protection locked="0"/>
    </xf>
    <xf numFmtId="0" fontId="7" fillId="0" borderId="5" xfId="21" applyFont="1" applyBorder="1" applyProtection="1">
      <alignment/>
      <protection locked="0"/>
    </xf>
    <xf numFmtId="198" fontId="6" fillId="0" borderId="0" xfId="21" applyNumberFormat="1" applyFont="1" applyAlignment="1" applyProtection="1">
      <alignment horizontal="right"/>
      <protection locked="0"/>
    </xf>
    <xf numFmtId="199" fontId="6" fillId="0" borderId="0" xfId="21" applyNumberFormat="1" applyFont="1" applyAlignment="1" applyProtection="1">
      <alignment horizontal="right"/>
      <protection locked="0"/>
    </xf>
    <xf numFmtId="200" fontId="6" fillId="0" borderId="0" xfId="21" applyNumberFormat="1" applyFont="1" applyAlignment="1" applyProtection="1">
      <alignment horizontal="right"/>
      <protection locked="0"/>
    </xf>
    <xf numFmtId="0" fontId="8" fillId="0" borderId="6" xfId="21" applyFont="1" applyBorder="1" applyProtection="1">
      <alignment/>
      <protection locked="0"/>
    </xf>
    <xf numFmtId="199" fontId="6" fillId="0" borderId="7" xfId="21" applyNumberFormat="1" applyFont="1" applyBorder="1" applyAlignment="1" applyProtection="1">
      <alignment horizontal="right"/>
      <protection/>
    </xf>
    <xf numFmtId="200" fontId="6" fillId="0" borderId="7" xfId="21" applyNumberFormat="1" applyFont="1" applyBorder="1" applyAlignment="1" applyProtection="1">
      <alignment horizontal="right"/>
      <protection/>
    </xf>
    <xf numFmtId="198" fontId="6" fillId="0" borderId="7" xfId="21" applyNumberFormat="1" applyFont="1" applyBorder="1" applyAlignment="1" applyProtection="1">
      <alignment horizontal="right"/>
      <protection/>
    </xf>
    <xf numFmtId="199" fontId="6" fillId="0" borderId="0" xfId="21" applyNumberFormat="1" applyFont="1" applyAlignment="1" applyProtection="1">
      <alignment horizontal="right"/>
      <protection/>
    </xf>
    <xf numFmtId="200" fontId="6" fillId="0" borderId="0" xfId="21" applyNumberFormat="1" applyFont="1" applyAlignment="1" applyProtection="1">
      <alignment horizontal="right"/>
      <protection/>
    </xf>
    <xf numFmtId="198" fontId="6" fillId="0" borderId="0" xfId="21" applyNumberFormat="1" applyFont="1" applyAlignment="1" applyProtection="1">
      <alignment horizontal="right"/>
      <protection/>
    </xf>
    <xf numFmtId="0" fontId="6" fillId="2" borderId="8" xfId="21" applyFont="1" applyFill="1" applyBorder="1" applyAlignment="1" applyProtection="1">
      <alignment horizontal="center" wrapText="1"/>
      <protection locked="0"/>
    </xf>
    <xf numFmtId="0" fontId="7" fillId="2" borderId="8" xfId="21" applyFont="1" applyFill="1" applyBorder="1" applyAlignment="1" applyProtection="1">
      <alignment horizontal="center" wrapText="1"/>
      <protection locked="0"/>
    </xf>
    <xf numFmtId="0" fontId="6" fillId="2" borderId="9" xfId="21" applyFont="1" applyFill="1" applyBorder="1" applyAlignment="1" applyProtection="1">
      <alignment horizontal="center" wrapText="1"/>
      <protection locked="0"/>
    </xf>
    <xf numFmtId="0" fontId="6" fillId="2" borderId="10" xfId="21" applyFont="1" applyFill="1" applyBorder="1" applyAlignment="1" applyProtection="1">
      <alignment horizontal="center" wrapText="1"/>
      <protection locked="0"/>
    </xf>
    <xf numFmtId="0" fontId="6" fillId="2" borderId="11" xfId="21" applyFont="1" applyFill="1" applyBorder="1" applyProtection="1">
      <alignment/>
      <protection locked="0"/>
    </xf>
    <xf numFmtId="0" fontId="7" fillId="0" borderId="12" xfId="21" applyFont="1" applyBorder="1" applyAlignment="1" applyProtection="1">
      <alignment horizontal="center" vertical="center" wrapText="1"/>
      <protection locked="0"/>
    </xf>
    <xf numFmtId="0" fontId="6" fillId="0" borderId="12" xfId="21" applyFont="1" applyBorder="1" applyAlignment="1" applyProtection="1">
      <alignment horizontal="left"/>
      <protection locked="0"/>
    </xf>
    <xf numFmtId="198" fontId="6" fillId="0" borderId="13" xfId="21" applyNumberFormat="1" applyFont="1" applyBorder="1" applyAlignment="1" applyProtection="1">
      <alignment horizontal="right"/>
      <protection locked="0"/>
    </xf>
    <xf numFmtId="199" fontId="6" fillId="0" borderId="7" xfId="21" applyNumberFormat="1" applyFont="1" applyBorder="1" applyAlignment="1" applyProtection="1">
      <alignment horizontal="right"/>
      <protection locked="0"/>
    </xf>
    <xf numFmtId="200" fontId="6" fillId="0" borderId="7" xfId="21" applyNumberFormat="1" applyFont="1" applyBorder="1" applyAlignment="1" applyProtection="1">
      <alignment horizontal="right"/>
      <protection locked="0"/>
    </xf>
    <xf numFmtId="198" fontId="6" fillId="0" borderId="7" xfId="21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6" fillId="0" borderId="0" xfId="21" applyNumberFormat="1" applyFont="1" applyAlignment="1" applyProtection="1">
      <alignment horizontal="right"/>
      <protection locked="0"/>
    </xf>
    <xf numFmtId="206" fontId="6" fillId="0" borderId="0" xfId="21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6" fillId="2" borderId="14" xfId="21" applyFont="1" applyFill="1" applyBorder="1" applyAlignment="1" applyProtection="1">
      <alignment horizontal="center" wrapText="1"/>
      <protection locked="0"/>
    </xf>
    <xf numFmtId="198" fontId="6" fillId="0" borderId="5" xfId="21" applyNumberFormat="1" applyFont="1" applyBorder="1" applyAlignment="1" applyProtection="1">
      <alignment horizontal="right"/>
      <protection locked="0"/>
    </xf>
    <xf numFmtId="198" fontId="6" fillId="0" borderId="6" xfId="21" applyNumberFormat="1" applyFont="1" applyBorder="1" applyAlignment="1" applyProtection="1">
      <alignment horizontal="right"/>
      <protection locked="0"/>
    </xf>
    <xf numFmtId="0" fontId="6" fillId="0" borderId="5" xfId="21" applyFont="1" applyBorder="1" applyProtection="1">
      <alignment/>
      <protection locked="0"/>
    </xf>
    <xf numFmtId="0" fontId="7" fillId="0" borderId="0" xfId="21" applyFont="1" applyBorder="1" applyProtection="1">
      <alignment/>
      <protection locked="0"/>
    </xf>
    <xf numFmtId="198" fontId="9" fillId="0" borderId="0" xfId="21" applyNumberFormat="1" applyFont="1" applyFill="1" applyBorder="1" applyAlignment="1" applyProtection="1">
      <alignment horizontal="right"/>
      <protection locked="0"/>
    </xf>
    <xf numFmtId="199" fontId="6" fillId="0" borderId="0" xfId="21" applyNumberFormat="1" applyFont="1" applyFill="1" applyBorder="1" applyAlignment="1" applyProtection="1">
      <alignment horizontal="right"/>
      <protection/>
    </xf>
    <xf numFmtId="3" fontId="6" fillId="0" borderId="0" xfId="21" applyNumberFormat="1" applyFont="1" applyFill="1" applyBorder="1" applyAlignment="1" applyProtection="1">
      <alignment horizontal="right"/>
      <protection/>
    </xf>
    <xf numFmtId="3" fontId="6" fillId="0" borderId="5" xfId="21" applyNumberFormat="1" applyFont="1" applyFill="1" applyBorder="1" applyAlignment="1" applyProtection="1">
      <alignment horizontal="right"/>
      <protection/>
    </xf>
    <xf numFmtId="3" fontId="6" fillId="0" borderId="0" xfId="21" applyNumberFormat="1" applyFont="1" applyFill="1" applyAlignment="1" applyProtection="1">
      <alignment horizontal="right"/>
      <protection/>
    </xf>
    <xf numFmtId="200" fontId="6" fillId="0" borderId="0" xfId="21" applyNumberFormat="1" applyFont="1" applyFill="1" applyBorder="1" applyAlignment="1" applyProtection="1">
      <alignment horizontal="right"/>
      <protection/>
    </xf>
    <xf numFmtId="200" fontId="6" fillId="0" borderId="15" xfId="21" applyNumberFormat="1" applyFont="1" applyFill="1" applyBorder="1" applyAlignment="1" applyProtection="1">
      <alignment horizontal="right"/>
      <protection/>
    </xf>
    <xf numFmtId="0" fontId="7" fillId="0" borderId="16" xfId="21" applyFont="1" applyBorder="1" applyAlignment="1" applyProtection="1">
      <alignment horizontal="center" vertical="center"/>
      <protection locked="0"/>
    </xf>
    <xf numFmtId="0" fontId="7" fillId="0" borderId="17" xfId="2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5" fillId="0" borderId="16" xfId="2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6" xfId="21" applyFont="1" applyBorder="1" applyAlignment="1" applyProtection="1">
      <alignment horizontal="center" vertical="center"/>
      <protection locked="0"/>
    </xf>
    <xf numFmtId="0" fontId="7" fillId="0" borderId="18" xfId="21" applyFont="1" applyBorder="1" applyAlignment="1" applyProtection="1">
      <alignment horizontal="center" vertical="center"/>
      <protection locked="0"/>
    </xf>
    <xf numFmtId="0" fontId="4" fillId="0" borderId="16" xfId="21" applyFont="1" applyBorder="1" applyAlignment="1" applyProtection="1">
      <alignment horizontal="center"/>
      <protection locked="0"/>
    </xf>
    <xf numFmtId="0" fontId="4" fillId="0" borderId="17" xfId="21" applyFont="1" applyBorder="1" applyAlignment="1" applyProtection="1">
      <alignment horizontal="center"/>
      <protection locked="0"/>
    </xf>
    <xf numFmtId="0" fontId="4" fillId="0" borderId="18" xfId="21" applyFont="1" applyBorder="1" applyAlignment="1" applyProtection="1">
      <alignment horizontal="center"/>
      <protection locked="0"/>
    </xf>
    <xf numFmtId="0" fontId="7" fillId="0" borderId="16" xfId="21" applyNumberFormat="1" applyFont="1" applyBorder="1" applyAlignment="1" applyProtection="1">
      <alignment horizontal="center" vertical="center"/>
      <protection locked="0"/>
    </xf>
    <xf numFmtId="0" fontId="5" fillId="0" borderId="17" xfId="21" applyFont="1" applyBorder="1" applyAlignment="1" applyProtection="1">
      <alignment horizontal="center" vertical="center"/>
      <protection locked="0"/>
    </xf>
    <xf numFmtId="0" fontId="5" fillId="0" borderId="18" xfId="21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S-LibStats_99-00allCAM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0</xdr:col>
      <xdr:colOff>1238250</xdr:colOff>
      <xdr:row>2</xdr:row>
      <xdr:rowOff>1200150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219200" cy="1171575"/>
        </a:xfrm>
        <a:prstGeom prst="rect">
          <a:avLst/>
        </a:prstGeom>
        <a:solidFill>
          <a:srgbClr val="FFFFFF"/>
        </a:solidFill>
        <a:ln w="38100" cmpd="dbl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C28"/>
  <sheetViews>
    <sheetView tabSelected="1" workbookViewId="0" topLeftCell="A1">
      <pane xSplit="1" ySplit="4" topLeftCell="C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S20" sqref="CS20"/>
    </sheetView>
  </sheetViews>
  <sheetFormatPr defaultColWidth="9.140625" defaultRowHeight="12.75"/>
  <cols>
    <col min="1" max="1" width="18.7109375" style="3" customWidth="1"/>
    <col min="2" max="3" width="11.421875" style="3" customWidth="1"/>
    <col min="4" max="4" width="9.28125" style="3" customWidth="1"/>
    <col min="5" max="6" width="11.421875" style="3" customWidth="1"/>
    <col min="7" max="7" width="10.28125" style="3" customWidth="1"/>
    <col min="8" max="10" width="11.421875" style="3" customWidth="1"/>
    <col min="11" max="11" width="12.421875" style="3" customWidth="1"/>
    <col min="12" max="12" width="12.8515625" style="3" customWidth="1"/>
    <col min="13" max="13" width="11.421875" style="3" customWidth="1"/>
    <col min="14" max="14" width="14.00390625" style="3" customWidth="1"/>
    <col min="15" max="15" width="13.28125" style="3" customWidth="1"/>
    <col min="16" max="16" width="11.8515625" style="3" customWidth="1"/>
    <col min="17" max="17" width="12.57421875" style="3" customWidth="1"/>
    <col min="18" max="18" width="11.7109375" style="3" customWidth="1"/>
    <col min="19" max="19" width="11.421875" style="3" customWidth="1"/>
    <col min="20" max="20" width="12.57421875" style="3" customWidth="1"/>
    <col min="21" max="21" width="11.7109375" style="3" customWidth="1"/>
    <col min="22" max="22" width="11.8515625" style="3" customWidth="1"/>
    <col min="23" max="23" width="13.57421875" style="3" customWidth="1"/>
    <col min="24" max="24" width="11.421875" style="3" customWidth="1"/>
    <col min="25" max="25" width="13.28125" style="3" customWidth="1"/>
    <col min="26" max="26" width="11.8515625" style="3" customWidth="1"/>
    <col min="27" max="27" width="12.7109375" style="3" customWidth="1"/>
    <col min="28" max="28" width="10.28125" style="3" customWidth="1"/>
    <col min="29" max="29" width="13.140625" style="3" customWidth="1"/>
    <col min="30" max="31" width="11.421875" style="3" customWidth="1"/>
    <col min="32" max="32" width="12.421875" style="3" customWidth="1"/>
    <col min="33" max="33" width="11.421875" style="3" customWidth="1"/>
    <col min="34" max="34" width="13.140625" style="3" customWidth="1"/>
    <col min="35" max="35" width="13.8515625" style="3" customWidth="1"/>
    <col min="36" max="36" width="13.00390625" style="3" customWidth="1"/>
    <col min="37" max="37" width="13.7109375" style="3" customWidth="1"/>
    <col min="38" max="38" width="13.57421875" style="3" customWidth="1"/>
    <col min="39" max="39" width="11.7109375" style="3" customWidth="1"/>
    <col min="40" max="40" width="11.421875" style="3" customWidth="1"/>
    <col min="41" max="41" width="10.7109375" style="3" customWidth="1"/>
    <col min="42" max="43" width="11.421875" style="3" customWidth="1"/>
    <col min="44" max="44" width="10.7109375" style="3" customWidth="1"/>
    <col min="45" max="50" width="11.421875" style="3" customWidth="1"/>
    <col min="51" max="51" width="11.8515625" style="3" customWidth="1"/>
    <col min="52" max="52" width="12.7109375" style="3" customWidth="1"/>
    <col min="53" max="53" width="13.28125" style="3" customWidth="1"/>
    <col min="54" max="56" width="11.421875" style="3" customWidth="1"/>
    <col min="57" max="58" width="10.28125" style="3" customWidth="1"/>
    <col min="59" max="61" width="11.421875" style="3" customWidth="1"/>
    <col min="62" max="62" width="12.140625" style="3" customWidth="1"/>
    <col min="63" max="71" width="11.421875" style="3" customWidth="1"/>
    <col min="72" max="73" width="11.7109375" style="3" customWidth="1"/>
    <col min="74" max="74" width="11.421875" style="3" customWidth="1"/>
    <col min="75" max="75" width="12.421875" style="3" customWidth="1"/>
    <col min="76" max="106" width="11.421875" style="3" customWidth="1"/>
    <col min="107" max="107" width="11.421875" style="38" customWidth="1"/>
    <col min="108" max="16384" width="11.421875" style="3" customWidth="1"/>
  </cols>
  <sheetData>
    <row r="1" spans="1:107" s="1" customFormat="1" ht="15.75">
      <c r="A1" s="56"/>
      <c r="B1" s="57"/>
      <c r="C1" s="57"/>
      <c r="D1" s="57"/>
      <c r="E1" s="57"/>
      <c r="F1" s="57"/>
      <c r="G1" s="57"/>
      <c r="H1" s="57"/>
      <c r="I1" s="57"/>
      <c r="J1" s="58"/>
      <c r="K1" s="50" t="s">
        <v>0</v>
      </c>
      <c r="L1" s="49"/>
      <c r="M1" s="49"/>
      <c r="N1" s="49"/>
      <c r="O1" s="49"/>
      <c r="P1" s="49"/>
      <c r="Q1" s="49"/>
      <c r="R1" s="49"/>
      <c r="S1" s="49"/>
      <c r="T1" s="51"/>
      <c r="U1" s="50" t="s">
        <v>0</v>
      </c>
      <c r="V1" s="60"/>
      <c r="W1" s="60"/>
      <c r="X1" s="60"/>
      <c r="Y1" s="60"/>
      <c r="Z1" s="60"/>
      <c r="AA1" s="60"/>
      <c r="AB1" s="60"/>
      <c r="AC1" s="61"/>
      <c r="AD1" s="50" t="s">
        <v>0</v>
      </c>
      <c r="AE1" s="60"/>
      <c r="AF1" s="60"/>
      <c r="AG1" s="60"/>
      <c r="AH1" s="60"/>
      <c r="AI1" s="60"/>
      <c r="AJ1" s="60"/>
      <c r="AK1" s="61"/>
      <c r="AL1" s="50" t="s">
        <v>1</v>
      </c>
      <c r="AM1" s="49"/>
      <c r="AN1" s="49"/>
      <c r="AO1" s="49"/>
      <c r="AP1" s="49"/>
      <c r="AQ1" s="49"/>
      <c r="AR1" s="49"/>
      <c r="AS1" s="49"/>
      <c r="AT1" s="49"/>
      <c r="AU1" s="49"/>
      <c r="AV1" s="51"/>
      <c r="AW1" s="50" t="s">
        <v>1</v>
      </c>
      <c r="AX1" s="49"/>
      <c r="AY1" s="49"/>
      <c r="AZ1" s="49"/>
      <c r="BA1" s="49"/>
      <c r="BB1" s="49"/>
      <c r="BC1" s="49"/>
      <c r="BD1" s="51"/>
      <c r="BE1" s="50" t="s">
        <v>1</v>
      </c>
      <c r="BF1" s="49"/>
      <c r="BG1" s="49"/>
      <c r="BH1" s="49"/>
      <c r="BI1" s="49"/>
      <c r="BJ1" s="49"/>
      <c r="BK1" s="49"/>
      <c r="BL1" s="49"/>
      <c r="BM1" s="49"/>
      <c r="BN1" s="50" t="s">
        <v>1</v>
      </c>
      <c r="BO1" s="49"/>
      <c r="BP1" s="49"/>
      <c r="BQ1" s="49"/>
      <c r="BR1" s="49"/>
      <c r="BS1" s="49"/>
      <c r="BT1" s="49"/>
      <c r="BU1" s="49"/>
      <c r="BV1" s="51"/>
      <c r="BW1" s="50" t="s">
        <v>1</v>
      </c>
      <c r="BX1" s="49"/>
      <c r="BY1" s="49"/>
      <c r="BZ1" s="49"/>
      <c r="CA1" s="49"/>
      <c r="CB1" s="49"/>
      <c r="CC1" s="49"/>
      <c r="CD1" s="51"/>
      <c r="CE1" s="54"/>
      <c r="CF1" s="49"/>
      <c r="CG1" s="49"/>
      <c r="CH1" s="49"/>
      <c r="CI1" s="49"/>
      <c r="CJ1" s="49"/>
      <c r="CK1" s="49"/>
      <c r="CL1" s="49"/>
      <c r="CM1" s="51"/>
      <c r="CN1" s="54"/>
      <c r="CO1" s="49"/>
      <c r="CP1" s="49"/>
      <c r="CQ1" s="49"/>
      <c r="CR1" s="49"/>
      <c r="CS1" s="49"/>
      <c r="CT1" s="49"/>
      <c r="CU1" s="49"/>
      <c r="CV1" s="51"/>
      <c r="CW1" s="54"/>
      <c r="CX1" s="49"/>
      <c r="CY1" s="49"/>
      <c r="CZ1" s="49"/>
      <c r="DA1" s="49"/>
      <c r="DB1" s="49"/>
      <c r="DC1" s="51"/>
    </row>
    <row r="2" spans="1:107" s="2" customFormat="1" ht="25.5">
      <c r="A2" s="26"/>
      <c r="B2" s="25" t="s">
        <v>2</v>
      </c>
      <c r="C2" s="47" t="s">
        <v>3</v>
      </c>
      <c r="D2" s="48"/>
      <c r="E2" s="48"/>
      <c r="F2" s="48"/>
      <c r="G2" s="48"/>
      <c r="H2" s="48"/>
      <c r="I2" s="48"/>
      <c r="J2" s="55"/>
      <c r="K2" s="59" t="s">
        <v>4</v>
      </c>
      <c r="L2" s="49"/>
      <c r="M2" s="49"/>
      <c r="N2" s="49"/>
      <c r="O2" s="49"/>
      <c r="P2" s="51"/>
      <c r="Q2" s="47" t="s">
        <v>5</v>
      </c>
      <c r="R2" s="48"/>
      <c r="S2" s="48"/>
      <c r="T2" s="55"/>
      <c r="U2" s="47" t="s">
        <v>5</v>
      </c>
      <c r="V2" s="48"/>
      <c r="W2" s="48"/>
      <c r="X2" s="48"/>
      <c r="Y2" s="48"/>
      <c r="Z2" s="48"/>
      <c r="AA2" s="48"/>
      <c r="AB2" s="48"/>
      <c r="AC2" s="55"/>
      <c r="AD2" s="47" t="s">
        <v>5</v>
      </c>
      <c r="AE2" s="48"/>
      <c r="AF2" s="48"/>
      <c r="AG2" s="48"/>
      <c r="AH2" s="48"/>
      <c r="AI2" s="48"/>
      <c r="AJ2" s="48"/>
      <c r="AK2" s="55"/>
      <c r="AL2" s="47" t="s">
        <v>6</v>
      </c>
      <c r="AM2" s="49"/>
      <c r="AN2" s="49"/>
      <c r="AO2" s="49"/>
      <c r="AP2" s="49"/>
      <c r="AQ2" s="49"/>
      <c r="AR2" s="49"/>
      <c r="AS2" s="49"/>
      <c r="AT2" s="49"/>
      <c r="AU2" s="49"/>
      <c r="AV2" s="51"/>
      <c r="AW2" s="47" t="s">
        <v>6</v>
      </c>
      <c r="AX2" s="49"/>
      <c r="AY2" s="49"/>
      <c r="AZ2" s="49"/>
      <c r="BA2" s="49"/>
      <c r="BB2" s="49"/>
      <c r="BC2" s="49"/>
      <c r="BD2" s="51"/>
      <c r="BE2" s="47" t="s">
        <v>6</v>
      </c>
      <c r="BF2" s="48"/>
      <c r="BG2" s="48"/>
      <c r="BH2" s="48"/>
      <c r="BI2" s="55"/>
      <c r="BJ2" s="47" t="s">
        <v>7</v>
      </c>
      <c r="BK2" s="48"/>
      <c r="BL2" s="48"/>
      <c r="BM2" s="49"/>
      <c r="BN2" s="47" t="s">
        <v>7</v>
      </c>
      <c r="BO2" s="49"/>
      <c r="BP2" s="49"/>
      <c r="BQ2" s="49"/>
      <c r="BR2" s="49"/>
      <c r="BS2" s="49"/>
      <c r="BT2" s="49"/>
      <c r="BU2" s="49"/>
      <c r="BV2" s="51"/>
      <c r="BW2" s="47" t="s">
        <v>7</v>
      </c>
      <c r="BX2" s="49"/>
      <c r="BY2" s="49"/>
      <c r="BZ2" s="49"/>
      <c r="CA2" s="49"/>
      <c r="CB2" s="49"/>
      <c r="CC2" s="49"/>
      <c r="CD2" s="51"/>
      <c r="CE2" s="50" t="s">
        <v>8</v>
      </c>
      <c r="CF2" s="52"/>
      <c r="CG2" s="52"/>
      <c r="CH2" s="52"/>
      <c r="CI2" s="52"/>
      <c r="CJ2" s="52"/>
      <c r="CK2" s="52"/>
      <c r="CL2" s="52"/>
      <c r="CM2" s="53"/>
      <c r="CN2" s="50" t="s">
        <v>8</v>
      </c>
      <c r="CO2" s="52"/>
      <c r="CP2" s="52"/>
      <c r="CQ2" s="52"/>
      <c r="CR2" s="52"/>
      <c r="CS2" s="52"/>
      <c r="CT2" s="52"/>
      <c r="CU2" s="52"/>
      <c r="CV2" s="53"/>
      <c r="CW2" s="50" t="s">
        <v>8</v>
      </c>
      <c r="CX2" s="52"/>
      <c r="CY2" s="52"/>
      <c r="CZ2" s="52"/>
      <c r="DA2" s="52"/>
      <c r="DB2" s="52"/>
      <c r="DC2" s="53"/>
    </row>
    <row r="3" spans="1:107" ht="94.5" customHeight="1">
      <c r="A3" s="24"/>
      <c r="B3" s="20" t="s">
        <v>9</v>
      </c>
      <c r="C3" s="20" t="s">
        <v>10</v>
      </c>
      <c r="D3" s="20" t="s">
        <v>11</v>
      </c>
      <c r="E3" s="20" t="s">
        <v>12</v>
      </c>
      <c r="F3" s="20" t="s">
        <v>13</v>
      </c>
      <c r="G3" s="20" t="s">
        <v>14</v>
      </c>
      <c r="H3" s="20" t="s">
        <v>161</v>
      </c>
      <c r="I3" s="20" t="s">
        <v>15</v>
      </c>
      <c r="J3" s="21" t="s">
        <v>165</v>
      </c>
      <c r="K3" s="23" t="s">
        <v>16</v>
      </c>
      <c r="L3" s="23" t="s">
        <v>17</v>
      </c>
      <c r="M3" s="20" t="s">
        <v>18</v>
      </c>
      <c r="N3" s="20" t="s">
        <v>19</v>
      </c>
      <c r="O3" s="21" t="s">
        <v>166</v>
      </c>
      <c r="P3" s="20" t="s">
        <v>20</v>
      </c>
      <c r="Q3" s="20" t="s">
        <v>21</v>
      </c>
      <c r="R3" s="20" t="s">
        <v>171</v>
      </c>
      <c r="S3" s="20" t="s">
        <v>173</v>
      </c>
      <c r="T3" s="20" t="s">
        <v>22</v>
      </c>
      <c r="U3" s="20" t="s">
        <v>174</v>
      </c>
      <c r="V3" s="20" t="s">
        <v>23</v>
      </c>
      <c r="W3" s="20" t="s">
        <v>175</v>
      </c>
      <c r="X3" s="20" t="s">
        <v>176</v>
      </c>
      <c r="Y3" s="20" t="s">
        <v>196</v>
      </c>
      <c r="Z3" s="20" t="s">
        <v>177</v>
      </c>
      <c r="AA3" s="20" t="s">
        <v>195</v>
      </c>
      <c r="AB3" s="20" t="s">
        <v>24</v>
      </c>
      <c r="AC3" s="21" t="s">
        <v>167</v>
      </c>
      <c r="AD3" s="20" t="s">
        <v>25</v>
      </c>
      <c r="AE3" s="20" t="s">
        <v>26</v>
      </c>
      <c r="AF3" s="20" t="s">
        <v>27</v>
      </c>
      <c r="AG3" s="20" t="s">
        <v>28</v>
      </c>
      <c r="AH3" s="20" t="s">
        <v>29</v>
      </c>
      <c r="AI3" s="21" t="s">
        <v>168</v>
      </c>
      <c r="AJ3" s="20" t="s">
        <v>30</v>
      </c>
      <c r="AK3" s="21" t="s">
        <v>186</v>
      </c>
      <c r="AL3" s="21" t="s">
        <v>205</v>
      </c>
      <c r="AM3" s="21" t="s">
        <v>182</v>
      </c>
      <c r="AN3" s="20" t="s">
        <v>31</v>
      </c>
      <c r="AO3" s="20" t="s">
        <v>183</v>
      </c>
      <c r="AP3" s="20" t="s">
        <v>32</v>
      </c>
      <c r="AQ3" s="20" t="s">
        <v>33</v>
      </c>
      <c r="AR3" s="20" t="s">
        <v>34</v>
      </c>
      <c r="AS3" s="20" t="s">
        <v>178</v>
      </c>
      <c r="AT3" s="20" t="s">
        <v>197</v>
      </c>
      <c r="AU3" s="21" t="s">
        <v>179</v>
      </c>
      <c r="AV3" s="20" t="s">
        <v>198</v>
      </c>
      <c r="AW3" s="21" t="s">
        <v>170</v>
      </c>
      <c r="AX3" s="20" t="s">
        <v>184</v>
      </c>
      <c r="AY3" s="22" t="s">
        <v>162</v>
      </c>
      <c r="AZ3" s="20" t="s">
        <v>163</v>
      </c>
      <c r="BA3" s="20" t="s">
        <v>203</v>
      </c>
      <c r="BB3" s="20" t="s">
        <v>35</v>
      </c>
      <c r="BC3" s="20" t="s">
        <v>36</v>
      </c>
      <c r="BD3" s="20" t="s">
        <v>37</v>
      </c>
      <c r="BE3" s="20" t="s">
        <v>38</v>
      </c>
      <c r="BF3" s="20" t="s">
        <v>39</v>
      </c>
      <c r="BG3" s="20" t="s">
        <v>40</v>
      </c>
      <c r="BH3" s="20" t="s">
        <v>41</v>
      </c>
      <c r="BI3" s="20" t="s">
        <v>42</v>
      </c>
      <c r="BJ3" s="21" t="s">
        <v>205</v>
      </c>
      <c r="BK3" s="21" t="s">
        <v>182</v>
      </c>
      <c r="BL3" s="20" t="s">
        <v>31</v>
      </c>
      <c r="BM3" s="20" t="s">
        <v>183</v>
      </c>
      <c r="BN3" s="20" t="s">
        <v>34</v>
      </c>
      <c r="BO3" s="20" t="s">
        <v>178</v>
      </c>
      <c r="BP3" s="20" t="s">
        <v>200</v>
      </c>
      <c r="BQ3" s="20" t="s">
        <v>198</v>
      </c>
      <c r="BR3" s="21" t="s">
        <v>170</v>
      </c>
      <c r="BS3" s="20" t="s">
        <v>184</v>
      </c>
      <c r="BT3" s="22" t="s">
        <v>162</v>
      </c>
      <c r="BU3" s="20" t="s">
        <v>163</v>
      </c>
      <c r="BV3" s="20" t="s">
        <v>203</v>
      </c>
      <c r="BW3" s="20" t="s">
        <v>35</v>
      </c>
      <c r="BX3" s="20" t="s">
        <v>43</v>
      </c>
      <c r="BY3" s="20" t="s">
        <v>37</v>
      </c>
      <c r="BZ3" s="20" t="s">
        <v>38</v>
      </c>
      <c r="CA3" s="20" t="s">
        <v>39</v>
      </c>
      <c r="CB3" s="20" t="s">
        <v>44</v>
      </c>
      <c r="CC3" s="20" t="s">
        <v>41</v>
      </c>
      <c r="CD3" s="20" t="s">
        <v>45</v>
      </c>
      <c r="CE3" s="21" t="s">
        <v>46</v>
      </c>
      <c r="CF3" s="21" t="s">
        <v>47</v>
      </c>
      <c r="CG3" s="20" t="s">
        <v>48</v>
      </c>
      <c r="CH3" s="21" t="s">
        <v>169</v>
      </c>
      <c r="CI3" s="20" t="s">
        <v>49</v>
      </c>
      <c r="CJ3" s="20" t="s">
        <v>50</v>
      </c>
      <c r="CK3" s="21" t="s">
        <v>51</v>
      </c>
      <c r="CL3" s="20" t="s">
        <v>52</v>
      </c>
      <c r="CM3" s="20" t="s">
        <v>53</v>
      </c>
      <c r="CN3" s="20" t="s">
        <v>180</v>
      </c>
      <c r="CO3" s="20" t="s">
        <v>54</v>
      </c>
      <c r="CP3" s="20" t="s">
        <v>55</v>
      </c>
      <c r="CQ3" s="21" t="s">
        <v>56</v>
      </c>
      <c r="CR3" s="20" t="s">
        <v>57</v>
      </c>
      <c r="CS3" s="20" t="s">
        <v>58</v>
      </c>
      <c r="CT3" s="20" t="s">
        <v>180</v>
      </c>
      <c r="CU3" s="20" t="s">
        <v>59</v>
      </c>
      <c r="CV3" s="20" t="s">
        <v>60</v>
      </c>
      <c r="CW3" s="20" t="s">
        <v>206</v>
      </c>
      <c r="CX3" s="20" t="s">
        <v>207</v>
      </c>
      <c r="CY3" s="20" t="s">
        <v>61</v>
      </c>
      <c r="CZ3" s="20" t="s">
        <v>62</v>
      </c>
      <c r="DA3" s="20" t="s">
        <v>63</v>
      </c>
      <c r="DB3" s="21" t="s">
        <v>64</v>
      </c>
      <c r="DC3" s="35" t="s">
        <v>65</v>
      </c>
    </row>
    <row r="4" spans="1:107" ht="16.5" thickBot="1">
      <c r="A4" s="4" t="s">
        <v>66</v>
      </c>
      <c r="B4" s="5" t="s">
        <v>67</v>
      </c>
      <c r="C4" s="6" t="s">
        <v>68</v>
      </c>
      <c r="D4" s="6" t="s">
        <v>69</v>
      </c>
      <c r="E4" s="6" t="s">
        <v>70</v>
      </c>
      <c r="F4" s="6" t="s">
        <v>71</v>
      </c>
      <c r="G4" s="6" t="s">
        <v>72</v>
      </c>
      <c r="H4" s="6" t="s">
        <v>164</v>
      </c>
      <c r="I4" s="7" t="s">
        <v>73</v>
      </c>
      <c r="J4" s="5" t="s">
        <v>74</v>
      </c>
      <c r="K4" s="6" t="s">
        <v>75</v>
      </c>
      <c r="L4" s="6" t="s">
        <v>76</v>
      </c>
      <c r="M4" s="6" t="s">
        <v>77</v>
      </c>
      <c r="N4" s="6" t="s">
        <v>78</v>
      </c>
      <c r="O4" s="5" t="s">
        <v>79</v>
      </c>
      <c r="P4" s="7" t="s">
        <v>80</v>
      </c>
      <c r="Q4" s="6" t="s">
        <v>81</v>
      </c>
      <c r="R4" s="6" t="s">
        <v>82</v>
      </c>
      <c r="S4" s="6" t="s">
        <v>172</v>
      </c>
      <c r="T4" s="7" t="s">
        <v>83</v>
      </c>
      <c r="U4" s="6" t="s">
        <v>84</v>
      </c>
      <c r="V4" s="6" t="s">
        <v>85</v>
      </c>
      <c r="W4" s="6" t="s">
        <v>86</v>
      </c>
      <c r="X4" s="6" t="s">
        <v>87</v>
      </c>
      <c r="Y4" s="6" t="s">
        <v>88</v>
      </c>
      <c r="Z4" s="6" t="s">
        <v>89</v>
      </c>
      <c r="AA4" s="6" t="s">
        <v>90</v>
      </c>
      <c r="AB4" s="7" t="s">
        <v>91</v>
      </c>
      <c r="AC4" s="7" t="s">
        <v>92</v>
      </c>
      <c r="AD4" s="8" t="s">
        <v>93</v>
      </c>
      <c r="AE4" s="6" t="s">
        <v>94</v>
      </c>
      <c r="AF4" s="6" t="s">
        <v>95</v>
      </c>
      <c r="AG4" s="6" t="s">
        <v>96</v>
      </c>
      <c r="AH4" s="6" t="s">
        <v>97</v>
      </c>
      <c r="AI4" s="6" t="s">
        <v>98</v>
      </c>
      <c r="AJ4" s="6" t="s">
        <v>100</v>
      </c>
      <c r="AK4" s="7" t="s">
        <v>99</v>
      </c>
      <c r="AL4" s="7" t="s">
        <v>101</v>
      </c>
      <c r="AM4" s="6" t="s">
        <v>102</v>
      </c>
      <c r="AN4" s="6" t="s">
        <v>103</v>
      </c>
      <c r="AO4" s="6" t="s">
        <v>104</v>
      </c>
      <c r="AP4" s="6" t="s">
        <v>105</v>
      </c>
      <c r="AQ4" s="6" t="s">
        <v>106</v>
      </c>
      <c r="AR4" s="6" t="s">
        <v>107</v>
      </c>
      <c r="AS4" s="6" t="s">
        <v>108</v>
      </c>
      <c r="AT4" s="6" t="s">
        <v>109</v>
      </c>
      <c r="AU4" s="7" t="s">
        <v>110</v>
      </c>
      <c r="AV4" s="6" t="s">
        <v>111</v>
      </c>
      <c r="AW4" s="6" t="s">
        <v>112</v>
      </c>
      <c r="AX4" s="6" t="s">
        <v>113</v>
      </c>
      <c r="AY4" s="6" t="s">
        <v>188</v>
      </c>
      <c r="AZ4" s="6" t="s">
        <v>189</v>
      </c>
      <c r="BA4" s="6" t="s">
        <v>199</v>
      </c>
      <c r="BB4" s="6" t="s">
        <v>114</v>
      </c>
      <c r="BC4" s="6" t="s">
        <v>115</v>
      </c>
      <c r="BD4" s="6" t="s">
        <v>116</v>
      </c>
      <c r="BE4" s="6" t="s">
        <v>117</v>
      </c>
      <c r="BF4" s="6" t="s">
        <v>118</v>
      </c>
      <c r="BG4" s="6" t="s">
        <v>119</v>
      </c>
      <c r="BH4" s="6" t="s">
        <v>120</v>
      </c>
      <c r="BI4" s="7" t="s">
        <v>121</v>
      </c>
      <c r="BJ4" s="6" t="s">
        <v>101</v>
      </c>
      <c r="BK4" s="6" t="s">
        <v>102</v>
      </c>
      <c r="BL4" s="6" t="s">
        <v>103</v>
      </c>
      <c r="BM4" s="6" t="s">
        <v>104</v>
      </c>
      <c r="BN4" s="6" t="s">
        <v>107</v>
      </c>
      <c r="BO4" s="7" t="s">
        <v>108</v>
      </c>
      <c r="BP4" s="6" t="s">
        <v>109</v>
      </c>
      <c r="BQ4" s="6" t="s">
        <v>111</v>
      </c>
      <c r="BR4" s="6" t="s">
        <v>112</v>
      </c>
      <c r="BS4" s="6" t="s">
        <v>113</v>
      </c>
      <c r="BT4" s="6" t="s">
        <v>188</v>
      </c>
      <c r="BU4" s="6" t="s">
        <v>189</v>
      </c>
      <c r="BV4" s="7" t="s">
        <v>199</v>
      </c>
      <c r="BW4" s="6" t="s">
        <v>114</v>
      </c>
      <c r="BX4" s="6" t="s">
        <v>115</v>
      </c>
      <c r="BY4" s="6" t="s">
        <v>116</v>
      </c>
      <c r="BZ4" s="6" t="s">
        <v>117</v>
      </c>
      <c r="CA4" s="6" t="s">
        <v>118</v>
      </c>
      <c r="CB4" s="6" t="s">
        <v>119</v>
      </c>
      <c r="CC4" s="6" t="s">
        <v>120</v>
      </c>
      <c r="CD4" s="6" t="s">
        <v>121</v>
      </c>
      <c r="CE4" s="6" t="s">
        <v>122</v>
      </c>
      <c r="CF4" s="6" t="s">
        <v>123</v>
      </c>
      <c r="CG4" s="6" t="s">
        <v>124</v>
      </c>
      <c r="CH4" s="6" t="s">
        <v>125</v>
      </c>
      <c r="CI4" s="6" t="s">
        <v>126</v>
      </c>
      <c r="CJ4" s="7" t="s">
        <v>127</v>
      </c>
      <c r="CK4" s="6" t="s">
        <v>128</v>
      </c>
      <c r="CL4" s="6" t="s">
        <v>190</v>
      </c>
      <c r="CM4" s="6" t="s">
        <v>191</v>
      </c>
      <c r="CN4" s="6" t="s">
        <v>129</v>
      </c>
      <c r="CO4" s="6" t="s">
        <v>130</v>
      </c>
      <c r="CP4" s="6" t="s">
        <v>131</v>
      </c>
      <c r="CQ4" s="6" t="s">
        <v>132</v>
      </c>
      <c r="CR4" s="6" t="s">
        <v>192</v>
      </c>
      <c r="CS4" s="6" t="s">
        <v>193</v>
      </c>
      <c r="CT4" s="6" t="s">
        <v>133</v>
      </c>
      <c r="CU4" s="7" t="s">
        <v>134</v>
      </c>
      <c r="CV4" s="6" t="s">
        <v>135</v>
      </c>
      <c r="CW4" s="6" t="s">
        <v>136</v>
      </c>
      <c r="CX4" s="6" t="s">
        <v>137</v>
      </c>
      <c r="CY4" s="6" t="s">
        <v>138</v>
      </c>
      <c r="CZ4" s="6" t="s">
        <v>181</v>
      </c>
      <c r="DA4" s="6" t="s">
        <v>185</v>
      </c>
      <c r="DB4" s="6" t="s">
        <v>201</v>
      </c>
      <c r="DC4" s="7" t="s">
        <v>202</v>
      </c>
    </row>
    <row r="5" spans="1:107" ht="12.75">
      <c r="A5" s="9" t="s">
        <v>139</v>
      </c>
      <c r="B5" s="10">
        <v>1</v>
      </c>
      <c r="C5" s="17">
        <f>D5+E5</f>
        <v>11.36</v>
      </c>
      <c r="D5" s="11">
        <v>8.36</v>
      </c>
      <c r="E5" s="11">
        <v>3</v>
      </c>
      <c r="F5" s="11">
        <v>13</v>
      </c>
      <c r="G5" s="11">
        <v>11</v>
      </c>
      <c r="H5" s="11">
        <v>0</v>
      </c>
      <c r="I5" s="11">
        <v>3.9048076923076924</v>
      </c>
      <c r="J5" s="17">
        <f>C5+F5+H5+I5</f>
        <v>28.26480769230769</v>
      </c>
      <c r="K5" s="12">
        <v>728485</v>
      </c>
      <c r="L5" s="12">
        <v>491305</v>
      </c>
      <c r="M5" s="18">
        <f>K5-L5</f>
        <v>237180</v>
      </c>
      <c r="N5" s="31">
        <v>543898</v>
      </c>
      <c r="O5" s="18">
        <f>K5+N5</f>
        <v>1272383</v>
      </c>
      <c r="P5" s="12">
        <v>54296</v>
      </c>
      <c r="Q5" s="12">
        <v>59402</v>
      </c>
      <c r="R5" s="12" t="s">
        <v>187</v>
      </c>
      <c r="S5" s="12" t="s">
        <v>187</v>
      </c>
      <c r="T5" s="18">
        <f>U5+V5</f>
        <v>267955</v>
      </c>
      <c r="U5" s="12">
        <v>233848</v>
      </c>
      <c r="V5" s="12">
        <v>34107</v>
      </c>
      <c r="W5" s="12">
        <v>14984</v>
      </c>
      <c r="X5" s="12" t="s">
        <v>187</v>
      </c>
      <c r="Y5" s="12">
        <v>191447</v>
      </c>
      <c r="Z5" s="12" t="s">
        <v>187</v>
      </c>
      <c r="AA5" s="12">
        <v>3731</v>
      </c>
      <c r="AB5" s="12">
        <v>0</v>
      </c>
      <c r="AC5" s="18">
        <f>SUM(Q5,T5,W5,X5,Y5,AA5,AB5)</f>
        <v>537519</v>
      </c>
      <c r="AD5" s="12">
        <v>17757</v>
      </c>
      <c r="AE5" s="12">
        <v>379</v>
      </c>
      <c r="AF5" s="12">
        <v>33422</v>
      </c>
      <c r="AG5" s="12">
        <v>35720</v>
      </c>
      <c r="AH5" s="12">
        <v>13832</v>
      </c>
      <c r="AI5" s="18">
        <f>SUM(O5,P5,Q5,T5,W5,X5,Y5,AA5,AB5,AD5,AE5,AF5,AG5,AH5)</f>
        <v>1965308</v>
      </c>
      <c r="AJ5" s="12">
        <v>496854</v>
      </c>
      <c r="AK5" s="18">
        <f>AJ5+AI5</f>
        <v>2462162</v>
      </c>
      <c r="AL5" s="19">
        <f>SUM(AN5,AR5,AS5,AT5)</f>
        <v>15769</v>
      </c>
      <c r="AM5" s="10">
        <v>0</v>
      </c>
      <c r="AN5" s="10">
        <v>5547</v>
      </c>
      <c r="AO5" s="10">
        <v>0</v>
      </c>
      <c r="AP5" s="10">
        <v>2045</v>
      </c>
      <c r="AQ5" s="10">
        <v>3502</v>
      </c>
      <c r="AR5" s="10">
        <v>10049</v>
      </c>
      <c r="AS5" s="10">
        <v>170</v>
      </c>
      <c r="AT5" s="10">
        <v>3</v>
      </c>
      <c r="AU5" s="10">
        <v>4214</v>
      </c>
      <c r="AV5" s="10" t="s">
        <v>187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855</v>
      </c>
      <c r="BC5" s="10">
        <v>40</v>
      </c>
      <c r="BD5" s="10">
        <v>2500</v>
      </c>
      <c r="BE5" s="10">
        <v>0</v>
      </c>
      <c r="BF5" s="10">
        <v>4</v>
      </c>
      <c r="BG5" s="10">
        <v>118</v>
      </c>
      <c r="BH5" s="10">
        <v>153</v>
      </c>
      <c r="BI5" s="10" t="s">
        <v>187</v>
      </c>
      <c r="BJ5" s="19">
        <f>BL5+BN5+BO5+BP5</f>
        <v>475916</v>
      </c>
      <c r="BK5" s="10">
        <v>368113</v>
      </c>
      <c r="BL5" s="10">
        <v>382717</v>
      </c>
      <c r="BM5" s="10">
        <v>9673</v>
      </c>
      <c r="BN5" s="10">
        <v>82285</v>
      </c>
      <c r="BO5" s="10">
        <v>7214</v>
      </c>
      <c r="BP5" s="10">
        <v>3700</v>
      </c>
      <c r="BQ5" s="10" t="s">
        <v>187</v>
      </c>
      <c r="BR5" s="10">
        <v>1310</v>
      </c>
      <c r="BS5" s="10">
        <v>3796</v>
      </c>
      <c r="BT5" s="10">
        <v>1072</v>
      </c>
      <c r="BU5" s="10">
        <v>238</v>
      </c>
      <c r="BV5" s="10">
        <v>23718</v>
      </c>
      <c r="BW5" s="10">
        <v>726687</v>
      </c>
      <c r="BX5" s="10">
        <v>760</v>
      </c>
      <c r="BY5" s="10">
        <v>14000</v>
      </c>
      <c r="BZ5" s="10">
        <v>150</v>
      </c>
      <c r="CA5" s="10">
        <v>2700</v>
      </c>
      <c r="CB5" s="10">
        <v>5673</v>
      </c>
      <c r="CC5" s="10">
        <v>2024</v>
      </c>
      <c r="CD5" s="10" t="s">
        <v>187</v>
      </c>
      <c r="CE5" s="10">
        <v>52425</v>
      </c>
      <c r="CF5" s="10">
        <v>54699</v>
      </c>
      <c r="CG5" s="10">
        <v>275</v>
      </c>
      <c r="CH5" s="10">
        <v>7242</v>
      </c>
      <c r="CI5" s="10">
        <v>1953</v>
      </c>
      <c r="CJ5" s="10">
        <v>6775</v>
      </c>
      <c r="CK5" s="19">
        <f>CI5+CJ5</f>
        <v>8728</v>
      </c>
      <c r="CL5" s="10">
        <v>6293</v>
      </c>
      <c r="CM5" s="10">
        <v>227</v>
      </c>
      <c r="CN5" s="10">
        <v>364</v>
      </c>
      <c r="CO5" s="10">
        <v>1851</v>
      </c>
      <c r="CP5" s="10">
        <v>2706</v>
      </c>
      <c r="CQ5" s="19">
        <f>CP5+CO5</f>
        <v>4557</v>
      </c>
      <c r="CR5" s="10">
        <v>2989</v>
      </c>
      <c r="CS5" s="10">
        <v>239</v>
      </c>
      <c r="CT5" s="10">
        <v>26</v>
      </c>
      <c r="CU5" s="10">
        <v>329</v>
      </c>
      <c r="CV5" s="10">
        <v>6555</v>
      </c>
      <c r="CW5" s="10">
        <v>352</v>
      </c>
      <c r="CX5" s="10">
        <v>120</v>
      </c>
      <c r="CY5" s="10">
        <v>294</v>
      </c>
      <c r="CZ5" s="10">
        <v>85.5</v>
      </c>
      <c r="DA5" s="10">
        <v>106</v>
      </c>
      <c r="DB5" s="10">
        <v>15285</v>
      </c>
      <c r="DC5" s="36">
        <v>776</v>
      </c>
    </row>
    <row r="6" spans="1:107" ht="12.75">
      <c r="A6" s="9" t="s">
        <v>194</v>
      </c>
      <c r="B6" s="33">
        <v>0</v>
      </c>
      <c r="C6" s="17">
        <f>D6+E6</f>
        <v>5.5</v>
      </c>
      <c r="D6" s="11">
        <v>4.5</v>
      </c>
      <c r="E6" s="11">
        <v>1</v>
      </c>
      <c r="F6" s="11">
        <v>7.25</v>
      </c>
      <c r="G6" s="11">
        <v>3.5</v>
      </c>
      <c r="H6" s="11">
        <v>0.75</v>
      </c>
      <c r="I6" s="11">
        <v>4</v>
      </c>
      <c r="J6" s="17">
        <f>C6+F6+H6+I6</f>
        <v>17.5</v>
      </c>
      <c r="K6" s="12">
        <v>396228</v>
      </c>
      <c r="L6" s="12">
        <v>272904</v>
      </c>
      <c r="M6" s="18">
        <f>K6-L6</f>
        <v>123324</v>
      </c>
      <c r="N6" s="32">
        <v>434495</v>
      </c>
      <c r="O6" s="18">
        <f>K6+N6</f>
        <v>830723</v>
      </c>
      <c r="P6" s="12">
        <v>53995</v>
      </c>
      <c r="Q6" s="12">
        <v>77538</v>
      </c>
      <c r="R6" s="12">
        <v>72461</v>
      </c>
      <c r="S6" s="12">
        <v>5077</v>
      </c>
      <c r="T6" s="18">
        <f>U6+V6</f>
        <v>1989</v>
      </c>
      <c r="U6" s="12">
        <v>1989</v>
      </c>
      <c r="V6" s="12">
        <v>0</v>
      </c>
      <c r="W6" s="12">
        <v>0</v>
      </c>
      <c r="X6" s="12">
        <v>9021</v>
      </c>
      <c r="Y6" s="12">
        <v>137279</v>
      </c>
      <c r="Z6" s="12">
        <v>27633</v>
      </c>
      <c r="AA6" s="12">
        <v>5000</v>
      </c>
      <c r="AB6" s="12">
        <v>0</v>
      </c>
      <c r="AC6" s="18">
        <f>SUM(Q6,T6,W6,X6,Y6,AA6,AB6)</f>
        <v>230827</v>
      </c>
      <c r="AD6" s="12">
        <v>500</v>
      </c>
      <c r="AE6" s="12">
        <v>13348</v>
      </c>
      <c r="AF6" s="12">
        <v>13364</v>
      </c>
      <c r="AG6" s="12">
        <v>52790</v>
      </c>
      <c r="AH6" s="12">
        <v>42000</v>
      </c>
      <c r="AI6" s="18">
        <f>SUM(O6,P6,Q6,T6,W6,X6,Y6,AA6,AB6,AD6,AE6,AF6,AG6,AH6)</f>
        <v>1237547</v>
      </c>
      <c r="AJ6" s="12">
        <v>278569</v>
      </c>
      <c r="AK6" s="18">
        <f>AJ6+AI6</f>
        <v>1516116</v>
      </c>
      <c r="AL6" s="19">
        <f>SUM(AN6,AR6,AS6,AT6)</f>
        <v>2270</v>
      </c>
      <c r="AM6" s="10">
        <v>25572</v>
      </c>
      <c r="AN6" s="10">
        <v>1943</v>
      </c>
      <c r="AO6" s="10">
        <v>23302</v>
      </c>
      <c r="AP6" s="10">
        <v>1840</v>
      </c>
      <c r="AQ6" s="10">
        <v>103</v>
      </c>
      <c r="AR6" s="10">
        <v>0</v>
      </c>
      <c r="AS6" s="10">
        <v>327</v>
      </c>
      <c r="AT6" s="10">
        <v>0</v>
      </c>
      <c r="AU6" s="10">
        <v>2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13</v>
      </c>
      <c r="BG6" s="10">
        <v>93</v>
      </c>
      <c r="BH6" s="10">
        <v>0</v>
      </c>
      <c r="BI6" s="10">
        <v>0</v>
      </c>
      <c r="BJ6" s="19">
        <f>BL6+BN6+BO6+BP6</f>
        <v>68571</v>
      </c>
      <c r="BK6" s="10">
        <v>194563</v>
      </c>
      <c r="BL6" s="10">
        <v>64373</v>
      </c>
      <c r="BM6" s="10">
        <v>125992</v>
      </c>
      <c r="BN6" s="10">
        <v>0</v>
      </c>
      <c r="BO6" s="10">
        <v>4198</v>
      </c>
      <c r="BP6" s="10">
        <v>0</v>
      </c>
      <c r="BQ6" s="10">
        <v>0</v>
      </c>
      <c r="BR6" s="10">
        <v>27</v>
      </c>
      <c r="BS6" s="10">
        <v>27</v>
      </c>
      <c r="BT6" s="10">
        <v>27</v>
      </c>
      <c r="BU6" s="10">
        <v>0</v>
      </c>
      <c r="BV6" s="10">
        <v>8613</v>
      </c>
      <c r="BW6" s="10">
        <v>0</v>
      </c>
      <c r="BX6" s="10">
        <v>380</v>
      </c>
      <c r="BY6" s="10">
        <v>8</v>
      </c>
      <c r="BZ6" s="10">
        <v>0</v>
      </c>
      <c r="CA6" s="10">
        <v>650</v>
      </c>
      <c r="CB6" s="10">
        <v>1152</v>
      </c>
      <c r="CC6" s="10">
        <v>20</v>
      </c>
      <c r="CD6" s="10">
        <v>133</v>
      </c>
      <c r="CE6" s="10">
        <v>12982</v>
      </c>
      <c r="CF6" s="10">
        <v>2830</v>
      </c>
      <c r="CG6" s="10">
        <v>0</v>
      </c>
      <c r="CH6" s="10">
        <v>2223</v>
      </c>
      <c r="CI6" s="10">
        <v>682</v>
      </c>
      <c r="CJ6" s="10">
        <v>29</v>
      </c>
      <c r="CK6" s="19">
        <f>CI6+CJ6</f>
        <v>711</v>
      </c>
      <c r="CL6" s="10">
        <v>223</v>
      </c>
      <c r="CM6" s="10">
        <v>3</v>
      </c>
      <c r="CN6" s="10">
        <v>227</v>
      </c>
      <c r="CO6" s="10">
        <v>1420</v>
      </c>
      <c r="CP6" s="10">
        <v>1584</v>
      </c>
      <c r="CQ6" s="19">
        <f>CP6+CO6</f>
        <v>3004</v>
      </c>
      <c r="CR6" s="10">
        <v>1373</v>
      </c>
      <c r="CS6" s="10">
        <v>15</v>
      </c>
      <c r="CT6" s="10">
        <v>751</v>
      </c>
      <c r="CU6" s="10">
        <v>141</v>
      </c>
      <c r="CV6" s="10">
        <v>2926</v>
      </c>
      <c r="CW6" s="10">
        <v>0</v>
      </c>
      <c r="CX6" s="10">
        <v>0</v>
      </c>
      <c r="CY6" s="10">
        <v>0</v>
      </c>
      <c r="CZ6" s="10">
        <v>81</v>
      </c>
      <c r="DA6" s="10">
        <v>61</v>
      </c>
      <c r="DB6" s="10">
        <v>4192</v>
      </c>
      <c r="DC6" s="36">
        <v>288</v>
      </c>
    </row>
    <row r="7" spans="1:107" ht="12.75">
      <c r="A7" s="9" t="s">
        <v>140</v>
      </c>
      <c r="B7" s="33">
        <v>0</v>
      </c>
      <c r="C7" s="17">
        <f aca="true" t="shared" si="0" ref="C7:C21">D7+E7</f>
        <v>14.6</v>
      </c>
      <c r="D7" s="11">
        <v>14.6</v>
      </c>
      <c r="E7" s="11">
        <v>0</v>
      </c>
      <c r="F7" s="11">
        <v>30</v>
      </c>
      <c r="G7" s="11">
        <v>25.5</v>
      </c>
      <c r="H7" s="11">
        <v>0</v>
      </c>
      <c r="I7" s="11">
        <v>23.54</v>
      </c>
      <c r="J7" s="17">
        <f aca="true" t="shared" si="1" ref="J7:J21">C7+F7+H7+I7</f>
        <v>68.14</v>
      </c>
      <c r="K7" s="12">
        <v>1036620</v>
      </c>
      <c r="L7" s="12">
        <v>926028</v>
      </c>
      <c r="M7" s="18">
        <f aca="true" t="shared" si="2" ref="M7:M22">K7-L7</f>
        <v>110592</v>
      </c>
      <c r="N7" s="32">
        <v>1296195</v>
      </c>
      <c r="O7" s="18">
        <f aca="true" t="shared" si="3" ref="O7:O22">K7+N7</f>
        <v>2332815</v>
      </c>
      <c r="P7" s="12">
        <v>380915</v>
      </c>
      <c r="Q7" s="12">
        <v>182330</v>
      </c>
      <c r="R7" s="12">
        <v>182330</v>
      </c>
      <c r="S7" s="12">
        <v>0</v>
      </c>
      <c r="T7" s="18">
        <f aca="true" t="shared" si="4" ref="T7:T21">U7+V7</f>
        <v>450311</v>
      </c>
      <c r="U7" s="12">
        <v>325157</v>
      </c>
      <c r="V7" s="12">
        <v>125154</v>
      </c>
      <c r="W7" s="12">
        <v>34881</v>
      </c>
      <c r="X7" s="12">
        <v>18335</v>
      </c>
      <c r="Y7" s="12">
        <v>402767</v>
      </c>
      <c r="Z7" s="12">
        <v>353973</v>
      </c>
      <c r="AA7" s="12">
        <v>6096</v>
      </c>
      <c r="AB7" s="12">
        <v>1321</v>
      </c>
      <c r="AC7" s="18">
        <f aca="true" t="shared" si="5" ref="AC7:AC21">SUM(Q7,T7,W7,X7,Y7,AA7,AB7)</f>
        <v>1096041</v>
      </c>
      <c r="AD7" s="12">
        <v>14640</v>
      </c>
      <c r="AE7" s="12">
        <v>75328</v>
      </c>
      <c r="AF7" s="12">
        <v>317751</v>
      </c>
      <c r="AG7" s="12">
        <v>43832</v>
      </c>
      <c r="AH7" s="12">
        <v>27712</v>
      </c>
      <c r="AI7" s="18">
        <f aca="true" t="shared" si="6" ref="AI7:AI21">SUM(O7,P7,Q7,T7,W7,X7,Y7,AA7,AB7,AD7,AE7,AF7,AG7,AH7)</f>
        <v>4289034</v>
      </c>
      <c r="AJ7" s="12">
        <v>0</v>
      </c>
      <c r="AK7" s="18">
        <f aca="true" t="shared" si="7" ref="AK7:AK22">AJ7+AI7</f>
        <v>4289034</v>
      </c>
      <c r="AL7" s="19">
        <f aca="true" t="shared" si="8" ref="AL7:AL21">SUM(AN7,AR7,AS7,AT7)</f>
        <v>6446</v>
      </c>
      <c r="AM7" s="10">
        <v>10661</v>
      </c>
      <c r="AN7" s="10">
        <v>4625</v>
      </c>
      <c r="AO7" s="10">
        <v>4042</v>
      </c>
      <c r="AP7" s="10">
        <v>4398</v>
      </c>
      <c r="AQ7" s="10">
        <v>227</v>
      </c>
      <c r="AR7" s="10">
        <v>1381</v>
      </c>
      <c r="AS7" s="10">
        <v>235</v>
      </c>
      <c r="AT7" s="10">
        <v>205</v>
      </c>
      <c r="AU7" s="10">
        <v>16734</v>
      </c>
      <c r="AV7" s="10">
        <v>0</v>
      </c>
      <c r="AW7" s="10">
        <v>14</v>
      </c>
      <c r="AX7" s="10">
        <v>14</v>
      </c>
      <c r="AY7" s="10">
        <v>11</v>
      </c>
      <c r="AZ7" s="10">
        <v>0</v>
      </c>
      <c r="BA7" s="10" t="s">
        <v>187</v>
      </c>
      <c r="BB7" s="10">
        <v>1982</v>
      </c>
      <c r="BC7" s="10">
        <v>84</v>
      </c>
      <c r="BD7" s="10">
        <v>560</v>
      </c>
      <c r="BE7" s="10">
        <v>12390</v>
      </c>
      <c r="BF7" s="10">
        <v>19</v>
      </c>
      <c r="BG7" s="10">
        <v>206</v>
      </c>
      <c r="BH7" s="10">
        <v>79</v>
      </c>
      <c r="BI7" s="10">
        <v>8</v>
      </c>
      <c r="BJ7" s="19">
        <f>BL7+BN7+BO7</f>
        <v>949487</v>
      </c>
      <c r="BK7" s="10" t="s">
        <v>187</v>
      </c>
      <c r="BL7" s="10">
        <v>728646</v>
      </c>
      <c r="BM7" s="10">
        <v>4042</v>
      </c>
      <c r="BN7" s="10">
        <v>204680</v>
      </c>
      <c r="BO7" s="10">
        <v>16161</v>
      </c>
      <c r="BP7" s="10" t="s">
        <v>187</v>
      </c>
      <c r="BQ7" s="10">
        <v>709563</v>
      </c>
      <c r="BR7" s="10">
        <v>1145</v>
      </c>
      <c r="BS7" s="10">
        <v>1055</v>
      </c>
      <c r="BT7" s="10">
        <v>675</v>
      </c>
      <c r="BU7" s="10">
        <v>323</v>
      </c>
      <c r="BV7" s="10">
        <v>3836</v>
      </c>
      <c r="BW7" s="10">
        <v>1168207</v>
      </c>
      <c r="BX7" s="10">
        <v>922</v>
      </c>
      <c r="BY7" s="10">
        <v>160892</v>
      </c>
      <c r="BZ7" s="10">
        <v>100109</v>
      </c>
      <c r="CA7" s="10">
        <v>14946</v>
      </c>
      <c r="CB7" s="10">
        <v>12306</v>
      </c>
      <c r="CC7" s="10">
        <v>2235</v>
      </c>
      <c r="CD7" s="10">
        <v>44096</v>
      </c>
      <c r="CE7" s="10">
        <v>83180</v>
      </c>
      <c r="CF7" s="10">
        <v>103282</v>
      </c>
      <c r="CG7" s="10">
        <v>330</v>
      </c>
      <c r="CH7" s="10">
        <v>66040</v>
      </c>
      <c r="CI7" s="10">
        <v>3040</v>
      </c>
      <c r="CJ7" s="10">
        <v>7147</v>
      </c>
      <c r="CK7" s="19">
        <f aca="true" t="shared" si="9" ref="CK7:CK22">CI7+CJ7</f>
        <v>10187</v>
      </c>
      <c r="CL7" s="10">
        <v>7523</v>
      </c>
      <c r="CM7" s="10">
        <v>440</v>
      </c>
      <c r="CN7" s="10">
        <v>306</v>
      </c>
      <c r="CO7" s="10">
        <v>3468</v>
      </c>
      <c r="CP7" s="10">
        <v>4573</v>
      </c>
      <c r="CQ7" s="19">
        <f aca="true" t="shared" si="10" ref="CQ7:CQ22">CP7+CO7</f>
        <v>8041</v>
      </c>
      <c r="CR7" s="10">
        <v>5095</v>
      </c>
      <c r="CS7" s="10">
        <v>1604</v>
      </c>
      <c r="CT7" s="10">
        <v>431</v>
      </c>
      <c r="CU7" s="10">
        <v>274</v>
      </c>
      <c r="CV7" s="10">
        <v>6910</v>
      </c>
      <c r="CW7" s="10">
        <v>48</v>
      </c>
      <c r="CX7" s="10">
        <v>32</v>
      </c>
      <c r="CY7" s="10">
        <v>181</v>
      </c>
      <c r="CZ7" s="10">
        <v>91</v>
      </c>
      <c r="DA7" s="10">
        <v>122.5</v>
      </c>
      <c r="DB7" s="10">
        <v>25642</v>
      </c>
      <c r="DC7" s="36">
        <v>529</v>
      </c>
    </row>
    <row r="8" spans="1:107" ht="12.75">
      <c r="A8" s="9" t="s">
        <v>141</v>
      </c>
      <c r="B8" s="33">
        <v>0</v>
      </c>
      <c r="C8" s="17">
        <f t="shared" si="0"/>
        <v>13</v>
      </c>
      <c r="D8" s="11">
        <v>10</v>
      </c>
      <c r="E8" s="11">
        <v>3</v>
      </c>
      <c r="F8" s="11">
        <v>17</v>
      </c>
      <c r="G8" s="11">
        <v>9</v>
      </c>
      <c r="H8" s="11">
        <v>0</v>
      </c>
      <c r="I8" s="11">
        <v>5.5</v>
      </c>
      <c r="J8" s="17">
        <f t="shared" si="1"/>
        <v>35.5</v>
      </c>
      <c r="K8" s="12">
        <v>985347</v>
      </c>
      <c r="L8" s="12">
        <v>699503</v>
      </c>
      <c r="M8" s="18">
        <f t="shared" si="2"/>
        <v>285844</v>
      </c>
      <c r="N8" s="32">
        <v>696378</v>
      </c>
      <c r="O8" s="18">
        <f t="shared" si="3"/>
        <v>1681725</v>
      </c>
      <c r="P8" s="12">
        <v>95213</v>
      </c>
      <c r="Q8" s="12">
        <v>267398</v>
      </c>
      <c r="R8" s="12" t="s">
        <v>187</v>
      </c>
      <c r="S8" s="12" t="s">
        <v>187</v>
      </c>
      <c r="T8" s="18">
        <f t="shared" si="4"/>
        <v>232622</v>
      </c>
      <c r="U8" s="12">
        <v>187158</v>
      </c>
      <c r="V8" s="12">
        <v>45464</v>
      </c>
      <c r="W8" s="12">
        <v>556</v>
      </c>
      <c r="X8" s="12">
        <v>0</v>
      </c>
      <c r="Y8" s="12">
        <v>278416</v>
      </c>
      <c r="Z8" s="12" t="s">
        <v>187</v>
      </c>
      <c r="AA8" s="12">
        <v>13715</v>
      </c>
      <c r="AB8" s="12">
        <v>0</v>
      </c>
      <c r="AC8" s="18">
        <f t="shared" si="5"/>
        <v>792707</v>
      </c>
      <c r="AD8" s="12">
        <v>30000</v>
      </c>
      <c r="AE8" s="12">
        <v>0</v>
      </c>
      <c r="AF8" s="12">
        <v>81282</v>
      </c>
      <c r="AG8" s="12">
        <v>19200</v>
      </c>
      <c r="AH8" s="12">
        <v>73236</v>
      </c>
      <c r="AI8" s="18">
        <f t="shared" si="6"/>
        <v>2773363</v>
      </c>
      <c r="AJ8" s="12">
        <v>0</v>
      </c>
      <c r="AK8" s="18">
        <f t="shared" si="7"/>
        <v>2773363</v>
      </c>
      <c r="AL8" s="19">
        <f t="shared" si="8"/>
        <v>3347</v>
      </c>
      <c r="AM8" s="10">
        <v>2976</v>
      </c>
      <c r="AN8" s="10">
        <v>1694</v>
      </c>
      <c r="AO8" s="10">
        <v>0</v>
      </c>
      <c r="AP8" s="10">
        <v>1694</v>
      </c>
      <c r="AQ8" s="10">
        <v>0</v>
      </c>
      <c r="AR8" s="10">
        <v>1597</v>
      </c>
      <c r="AS8" s="10">
        <v>56</v>
      </c>
      <c r="AT8" s="10">
        <v>0</v>
      </c>
      <c r="AU8" s="10">
        <v>474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 t="s">
        <v>187</v>
      </c>
      <c r="BB8" s="10">
        <v>8</v>
      </c>
      <c r="BC8" s="10">
        <v>0</v>
      </c>
      <c r="BD8" s="10">
        <v>0</v>
      </c>
      <c r="BE8" s="10">
        <v>0</v>
      </c>
      <c r="BF8" s="10">
        <v>0</v>
      </c>
      <c r="BG8" s="10">
        <v>86</v>
      </c>
      <c r="BH8" s="10">
        <v>0</v>
      </c>
      <c r="BI8" s="10">
        <v>0</v>
      </c>
      <c r="BJ8" s="19">
        <v>428840</v>
      </c>
      <c r="BK8" s="10" t="s">
        <v>187</v>
      </c>
      <c r="BL8" s="10" t="s">
        <v>187</v>
      </c>
      <c r="BM8" s="10" t="s">
        <v>187</v>
      </c>
      <c r="BN8" s="10" t="s">
        <v>187</v>
      </c>
      <c r="BO8" s="10" t="s">
        <v>187</v>
      </c>
      <c r="BP8" s="10" t="s">
        <v>187</v>
      </c>
      <c r="BQ8" s="10">
        <v>46532</v>
      </c>
      <c r="BR8" s="10">
        <v>866</v>
      </c>
      <c r="BS8" s="10">
        <v>866</v>
      </c>
      <c r="BT8" s="10">
        <v>695</v>
      </c>
      <c r="BU8" s="10">
        <v>171</v>
      </c>
      <c r="BV8" s="10" t="s">
        <v>187</v>
      </c>
      <c r="BW8" s="10">
        <v>741437</v>
      </c>
      <c r="BX8" s="10">
        <v>2000</v>
      </c>
      <c r="BY8" s="10">
        <v>150</v>
      </c>
      <c r="BZ8" s="10">
        <v>821</v>
      </c>
      <c r="CA8" s="10">
        <v>5439</v>
      </c>
      <c r="CB8" s="10">
        <v>4999</v>
      </c>
      <c r="CC8" s="10">
        <v>0</v>
      </c>
      <c r="CD8" s="10">
        <v>0</v>
      </c>
      <c r="CE8" s="10">
        <v>30928</v>
      </c>
      <c r="CF8" s="10">
        <v>45165</v>
      </c>
      <c r="CG8" s="10">
        <v>252</v>
      </c>
      <c r="CH8" s="10">
        <v>13821</v>
      </c>
      <c r="CI8" s="10">
        <v>2212</v>
      </c>
      <c r="CJ8" s="10">
        <v>7235</v>
      </c>
      <c r="CK8" s="19">
        <f t="shared" si="9"/>
        <v>9447</v>
      </c>
      <c r="CL8" s="10">
        <v>7990</v>
      </c>
      <c r="CM8" s="10">
        <v>457</v>
      </c>
      <c r="CN8" s="10">
        <v>2059</v>
      </c>
      <c r="CO8" s="10">
        <v>2852</v>
      </c>
      <c r="CP8" s="10">
        <v>10274</v>
      </c>
      <c r="CQ8" s="19">
        <f t="shared" si="10"/>
        <v>13126</v>
      </c>
      <c r="CR8" s="10">
        <v>11050</v>
      </c>
      <c r="CS8" s="10">
        <v>854</v>
      </c>
      <c r="CT8" s="10">
        <v>1924</v>
      </c>
      <c r="CU8" s="10">
        <v>88</v>
      </c>
      <c r="CV8" s="10">
        <v>2455</v>
      </c>
      <c r="CW8" s="10">
        <v>0</v>
      </c>
      <c r="CX8" s="10">
        <v>0</v>
      </c>
      <c r="CY8" s="10">
        <v>462</v>
      </c>
      <c r="CZ8" s="10">
        <v>84</v>
      </c>
      <c r="DA8" s="10">
        <v>79</v>
      </c>
      <c r="DB8" s="10">
        <v>9695</v>
      </c>
      <c r="DC8" s="36">
        <v>1070</v>
      </c>
    </row>
    <row r="9" spans="1:107" ht="12.75">
      <c r="A9" s="9" t="s">
        <v>204</v>
      </c>
      <c r="B9" s="10">
        <v>1</v>
      </c>
      <c r="C9" s="17">
        <f t="shared" si="0"/>
        <v>13</v>
      </c>
      <c r="D9" s="11">
        <v>12</v>
      </c>
      <c r="E9" s="11">
        <v>1</v>
      </c>
      <c r="F9" s="11">
        <v>18</v>
      </c>
      <c r="G9" s="11">
        <v>13</v>
      </c>
      <c r="H9" s="11">
        <v>0</v>
      </c>
      <c r="I9" s="11">
        <v>12</v>
      </c>
      <c r="J9" s="17">
        <f t="shared" si="1"/>
        <v>43</v>
      </c>
      <c r="K9" s="12">
        <v>1111228</v>
      </c>
      <c r="L9" s="12">
        <v>901407</v>
      </c>
      <c r="M9" s="18">
        <f t="shared" si="2"/>
        <v>209821</v>
      </c>
      <c r="N9" s="32">
        <v>719297</v>
      </c>
      <c r="O9" s="18">
        <f t="shared" si="3"/>
        <v>1830525</v>
      </c>
      <c r="P9" s="12">
        <v>170077</v>
      </c>
      <c r="Q9" s="12">
        <v>175688</v>
      </c>
      <c r="R9" s="12">
        <v>163643</v>
      </c>
      <c r="S9" s="12">
        <v>12045</v>
      </c>
      <c r="T9" s="18">
        <f t="shared" si="4"/>
        <v>392298</v>
      </c>
      <c r="U9" s="12">
        <v>264661</v>
      </c>
      <c r="V9" s="12">
        <v>127637</v>
      </c>
      <c r="W9" s="12">
        <v>14450</v>
      </c>
      <c r="X9" s="12">
        <v>23850</v>
      </c>
      <c r="Y9" s="12">
        <v>416992</v>
      </c>
      <c r="Z9" s="12">
        <v>416992</v>
      </c>
      <c r="AA9" s="12">
        <v>45641</v>
      </c>
      <c r="AB9" s="12">
        <v>0</v>
      </c>
      <c r="AC9" s="18">
        <f t="shared" si="5"/>
        <v>1068919</v>
      </c>
      <c r="AD9" s="12">
        <v>5255</v>
      </c>
      <c r="AE9" s="12">
        <v>0</v>
      </c>
      <c r="AF9" s="12">
        <v>80649</v>
      </c>
      <c r="AG9" s="12">
        <v>33383</v>
      </c>
      <c r="AH9" s="12">
        <v>100104</v>
      </c>
      <c r="AI9" s="18">
        <f t="shared" si="6"/>
        <v>3288912</v>
      </c>
      <c r="AJ9" s="12">
        <v>0</v>
      </c>
      <c r="AK9" s="18">
        <f t="shared" si="7"/>
        <v>3288912</v>
      </c>
      <c r="AL9" s="19">
        <f t="shared" si="8"/>
        <v>5853</v>
      </c>
      <c r="AM9" s="10" t="s">
        <v>187</v>
      </c>
      <c r="AN9" s="10">
        <v>5419</v>
      </c>
      <c r="AO9" s="10">
        <v>110</v>
      </c>
      <c r="AP9" s="10" t="s">
        <v>187</v>
      </c>
      <c r="AQ9" s="10" t="s">
        <v>187</v>
      </c>
      <c r="AR9" s="10">
        <v>326</v>
      </c>
      <c r="AS9" s="10">
        <v>108</v>
      </c>
      <c r="AT9" s="10">
        <v>0</v>
      </c>
      <c r="AU9" s="10">
        <v>14906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1877</v>
      </c>
      <c r="BB9" s="10">
        <v>332</v>
      </c>
      <c r="BC9" s="10" t="s">
        <v>187</v>
      </c>
      <c r="BD9" s="10">
        <v>7</v>
      </c>
      <c r="BE9" s="10" t="s">
        <v>187</v>
      </c>
      <c r="BF9" s="10">
        <v>93</v>
      </c>
      <c r="BG9" s="10">
        <v>256</v>
      </c>
      <c r="BH9" s="10">
        <v>41</v>
      </c>
      <c r="BI9" s="10">
        <v>0</v>
      </c>
      <c r="BJ9" s="19">
        <f aca="true" t="shared" si="11" ref="BJ9:BJ14">BL9+BN9+BO9+BP9</f>
        <v>916564</v>
      </c>
      <c r="BK9" s="10" t="s">
        <v>187</v>
      </c>
      <c r="BL9" s="10">
        <v>796220</v>
      </c>
      <c r="BM9" s="10">
        <v>4307</v>
      </c>
      <c r="BN9" s="10">
        <v>103949</v>
      </c>
      <c r="BO9" s="10">
        <v>16395</v>
      </c>
      <c r="BP9" s="10">
        <v>0</v>
      </c>
      <c r="BQ9" s="10">
        <v>63841</v>
      </c>
      <c r="BR9" s="10">
        <v>2035</v>
      </c>
      <c r="BS9" s="10" t="s">
        <v>187</v>
      </c>
      <c r="BT9" s="10">
        <v>1168</v>
      </c>
      <c r="BU9" s="10">
        <v>867</v>
      </c>
      <c r="BV9" s="10">
        <v>15660</v>
      </c>
      <c r="BW9" s="10">
        <v>872479</v>
      </c>
      <c r="BX9" s="10" t="s">
        <v>187</v>
      </c>
      <c r="BY9" s="10">
        <v>355</v>
      </c>
      <c r="BZ9" s="10" t="s">
        <v>187</v>
      </c>
      <c r="CA9" s="10">
        <v>24095</v>
      </c>
      <c r="CB9" s="10">
        <v>5762</v>
      </c>
      <c r="CC9" s="10">
        <v>1109</v>
      </c>
      <c r="CD9" s="10">
        <v>0</v>
      </c>
      <c r="CE9" s="10">
        <v>63119</v>
      </c>
      <c r="CF9" s="10">
        <v>41024</v>
      </c>
      <c r="CG9" s="10">
        <v>0</v>
      </c>
      <c r="CH9" s="10">
        <v>49073</v>
      </c>
      <c r="CI9" s="10" t="s">
        <v>187</v>
      </c>
      <c r="CJ9" s="10" t="s">
        <v>187</v>
      </c>
      <c r="CK9" s="19">
        <v>4754</v>
      </c>
      <c r="CL9" s="10">
        <v>2820</v>
      </c>
      <c r="CM9" s="10">
        <v>334</v>
      </c>
      <c r="CN9" s="10">
        <v>7574</v>
      </c>
      <c r="CO9" s="10" t="s">
        <v>187</v>
      </c>
      <c r="CP9" s="10" t="s">
        <v>187</v>
      </c>
      <c r="CQ9" s="19">
        <v>2164</v>
      </c>
      <c r="CR9" s="10" t="s">
        <v>187</v>
      </c>
      <c r="CS9" s="10" t="s">
        <v>187</v>
      </c>
      <c r="CT9" s="10">
        <v>6449</v>
      </c>
      <c r="CU9" s="10">
        <v>488</v>
      </c>
      <c r="CV9" s="10">
        <v>3937</v>
      </c>
      <c r="CW9" s="10">
        <v>600</v>
      </c>
      <c r="CX9" s="10">
        <v>643</v>
      </c>
      <c r="CY9" s="10">
        <v>230</v>
      </c>
      <c r="CZ9" s="10">
        <v>80</v>
      </c>
      <c r="DA9" s="10">
        <v>113</v>
      </c>
      <c r="DB9" s="10">
        <v>23556</v>
      </c>
      <c r="DC9" s="36">
        <v>495</v>
      </c>
    </row>
    <row r="10" spans="1:107" ht="12.75">
      <c r="A10" s="9" t="s">
        <v>142</v>
      </c>
      <c r="B10" s="33">
        <v>0</v>
      </c>
      <c r="C10" s="17">
        <f t="shared" si="0"/>
        <v>24.92</v>
      </c>
      <c r="D10" s="11">
        <v>22.92</v>
      </c>
      <c r="E10" s="11">
        <v>2</v>
      </c>
      <c r="F10" s="11">
        <v>44.75</v>
      </c>
      <c r="G10" s="11">
        <v>31.4</v>
      </c>
      <c r="H10" s="11">
        <v>0</v>
      </c>
      <c r="I10" s="11">
        <v>29.62</v>
      </c>
      <c r="J10" s="17">
        <f t="shared" si="1"/>
        <v>99.29</v>
      </c>
      <c r="K10" s="12">
        <v>2000652</v>
      </c>
      <c r="L10" s="12">
        <v>1873512</v>
      </c>
      <c r="M10" s="18">
        <f t="shared" si="2"/>
        <v>127140</v>
      </c>
      <c r="N10" s="32">
        <v>1832408</v>
      </c>
      <c r="O10" s="18">
        <f t="shared" si="3"/>
        <v>3833060</v>
      </c>
      <c r="P10" s="12">
        <v>454976</v>
      </c>
      <c r="Q10" s="12">
        <v>462291</v>
      </c>
      <c r="R10" s="12">
        <v>462291</v>
      </c>
      <c r="S10" s="12">
        <v>0</v>
      </c>
      <c r="T10" s="18">
        <f t="shared" si="4"/>
        <v>861802</v>
      </c>
      <c r="U10" s="12">
        <v>648584</v>
      </c>
      <c r="V10" s="12">
        <v>213218</v>
      </c>
      <c r="W10" s="12">
        <v>139808</v>
      </c>
      <c r="X10" s="12">
        <v>15238</v>
      </c>
      <c r="Y10" s="12">
        <v>572577</v>
      </c>
      <c r="Z10" s="12">
        <v>456955</v>
      </c>
      <c r="AA10" s="12" t="s">
        <v>187</v>
      </c>
      <c r="AB10" s="12">
        <v>52000</v>
      </c>
      <c r="AC10" s="18">
        <f t="shared" si="5"/>
        <v>2103716</v>
      </c>
      <c r="AD10" s="12">
        <v>31049</v>
      </c>
      <c r="AE10" s="12">
        <v>92260</v>
      </c>
      <c r="AF10" s="12">
        <v>141196</v>
      </c>
      <c r="AG10" s="12">
        <v>70678</v>
      </c>
      <c r="AH10" s="12">
        <v>286643</v>
      </c>
      <c r="AI10" s="18">
        <f t="shared" si="6"/>
        <v>7013578</v>
      </c>
      <c r="AJ10" s="12">
        <v>0</v>
      </c>
      <c r="AK10" s="18">
        <f t="shared" si="7"/>
        <v>7013578</v>
      </c>
      <c r="AL10" s="19">
        <f t="shared" si="8"/>
        <v>28097</v>
      </c>
      <c r="AM10" s="10">
        <v>37079</v>
      </c>
      <c r="AN10" s="10">
        <v>20297</v>
      </c>
      <c r="AO10" s="10">
        <v>1424</v>
      </c>
      <c r="AP10" s="10">
        <v>16576</v>
      </c>
      <c r="AQ10" s="10">
        <v>3720</v>
      </c>
      <c r="AR10" s="10">
        <v>2079</v>
      </c>
      <c r="AS10" s="10">
        <v>271</v>
      </c>
      <c r="AT10" s="10">
        <v>5450</v>
      </c>
      <c r="AU10" s="10">
        <v>6533</v>
      </c>
      <c r="AV10" s="10">
        <v>567</v>
      </c>
      <c r="AW10" s="10">
        <v>7</v>
      </c>
      <c r="AX10" s="10">
        <v>1424</v>
      </c>
      <c r="AY10" s="10">
        <v>5</v>
      </c>
      <c r="AZ10" s="10">
        <v>0</v>
      </c>
      <c r="BA10" s="10">
        <v>684</v>
      </c>
      <c r="BB10" s="10">
        <v>1163</v>
      </c>
      <c r="BC10" s="10">
        <v>13</v>
      </c>
      <c r="BD10" s="10">
        <v>1830</v>
      </c>
      <c r="BE10" s="10">
        <v>5</v>
      </c>
      <c r="BF10" s="10">
        <v>2692</v>
      </c>
      <c r="BG10" s="10">
        <v>413</v>
      </c>
      <c r="BH10" s="10">
        <v>2297</v>
      </c>
      <c r="BI10" s="10">
        <v>0</v>
      </c>
      <c r="BJ10" s="19">
        <f t="shared" si="11"/>
        <v>1079645</v>
      </c>
      <c r="BK10" s="10">
        <v>774719</v>
      </c>
      <c r="BL10" s="10">
        <v>893261</v>
      </c>
      <c r="BM10" s="10">
        <v>5805</v>
      </c>
      <c r="BN10" s="10">
        <v>151783</v>
      </c>
      <c r="BO10" s="10">
        <v>16223</v>
      </c>
      <c r="BP10" s="10">
        <v>18378</v>
      </c>
      <c r="BQ10" s="10">
        <v>280280</v>
      </c>
      <c r="BR10" s="10">
        <v>1968</v>
      </c>
      <c r="BS10" s="10">
        <v>5805</v>
      </c>
      <c r="BT10" s="10">
        <v>1851</v>
      </c>
      <c r="BU10" s="10">
        <v>1224</v>
      </c>
      <c r="BV10" s="10">
        <v>2796</v>
      </c>
      <c r="BW10" s="10">
        <v>1214421</v>
      </c>
      <c r="BX10" s="10">
        <v>1921</v>
      </c>
      <c r="BY10" s="10">
        <v>166303</v>
      </c>
      <c r="BZ10" s="10">
        <v>1750</v>
      </c>
      <c r="CA10" s="10">
        <v>78121</v>
      </c>
      <c r="CB10" s="10">
        <v>5445</v>
      </c>
      <c r="CC10" s="10">
        <v>10801</v>
      </c>
      <c r="CD10" s="10">
        <v>0</v>
      </c>
      <c r="CE10" s="10">
        <v>254980</v>
      </c>
      <c r="CF10" s="10">
        <v>151857</v>
      </c>
      <c r="CG10" s="10">
        <v>2307</v>
      </c>
      <c r="CH10" s="10">
        <v>241026</v>
      </c>
      <c r="CI10" s="10">
        <v>3662</v>
      </c>
      <c r="CJ10" s="10">
        <v>8769</v>
      </c>
      <c r="CK10" s="19">
        <f t="shared" si="9"/>
        <v>12431</v>
      </c>
      <c r="CL10" s="10">
        <v>4528</v>
      </c>
      <c r="CM10" s="10">
        <v>257</v>
      </c>
      <c r="CN10" s="10">
        <v>9410</v>
      </c>
      <c r="CO10" s="10">
        <v>4084</v>
      </c>
      <c r="CP10" s="10">
        <v>5293</v>
      </c>
      <c r="CQ10" s="19">
        <f t="shared" si="10"/>
        <v>9377</v>
      </c>
      <c r="CR10" s="10">
        <v>2517</v>
      </c>
      <c r="CS10" s="10">
        <v>305</v>
      </c>
      <c r="CT10" s="10">
        <v>108</v>
      </c>
      <c r="CU10" s="10">
        <v>290</v>
      </c>
      <c r="CV10" s="10">
        <v>7906</v>
      </c>
      <c r="CW10" s="10">
        <v>0</v>
      </c>
      <c r="CX10" s="10">
        <v>0</v>
      </c>
      <c r="CY10" s="10">
        <v>0</v>
      </c>
      <c r="CZ10" s="10">
        <v>64</v>
      </c>
      <c r="DA10" s="10">
        <v>64</v>
      </c>
      <c r="DB10" s="10">
        <v>11696</v>
      </c>
      <c r="DC10" s="36">
        <v>612</v>
      </c>
    </row>
    <row r="11" spans="1:107" ht="12.75">
      <c r="A11" s="9" t="s">
        <v>143</v>
      </c>
      <c r="B11" s="10">
        <v>1</v>
      </c>
      <c r="C11" s="17">
        <f t="shared" si="0"/>
        <v>32.68</v>
      </c>
      <c r="D11" s="11">
        <v>32.68</v>
      </c>
      <c r="E11" s="11">
        <v>0</v>
      </c>
      <c r="F11" s="11">
        <v>49.7</v>
      </c>
      <c r="G11" s="11">
        <v>38.82</v>
      </c>
      <c r="H11" s="11">
        <v>0</v>
      </c>
      <c r="I11" s="11">
        <v>30.08</v>
      </c>
      <c r="J11" s="17">
        <f t="shared" si="1"/>
        <v>112.46</v>
      </c>
      <c r="K11" s="12">
        <v>1688627</v>
      </c>
      <c r="L11" s="12">
        <v>1688627</v>
      </c>
      <c r="M11" s="18">
        <f t="shared" si="2"/>
        <v>0</v>
      </c>
      <c r="N11" s="32">
        <v>1604692</v>
      </c>
      <c r="O11" s="18">
        <f t="shared" si="3"/>
        <v>3293319</v>
      </c>
      <c r="P11" s="12">
        <v>506948</v>
      </c>
      <c r="Q11" s="12">
        <v>813316</v>
      </c>
      <c r="R11" s="12">
        <v>777122</v>
      </c>
      <c r="S11" s="12">
        <v>35673</v>
      </c>
      <c r="T11" s="18">
        <f t="shared" si="4"/>
        <v>608336</v>
      </c>
      <c r="U11" s="12">
        <v>557203</v>
      </c>
      <c r="V11" s="12">
        <v>51133</v>
      </c>
      <c r="W11" s="12">
        <v>31651</v>
      </c>
      <c r="X11" s="12">
        <v>36546</v>
      </c>
      <c r="Y11" s="12">
        <v>1283518</v>
      </c>
      <c r="Z11" s="12">
        <v>477704</v>
      </c>
      <c r="AA11" s="12">
        <v>106434</v>
      </c>
      <c r="AB11" s="12">
        <v>944</v>
      </c>
      <c r="AC11" s="18">
        <f t="shared" si="5"/>
        <v>2880745</v>
      </c>
      <c r="AD11" s="12">
        <v>20025</v>
      </c>
      <c r="AE11" s="12">
        <v>127335</v>
      </c>
      <c r="AF11" s="12">
        <v>498301</v>
      </c>
      <c r="AG11" s="12">
        <v>66097</v>
      </c>
      <c r="AH11" s="12">
        <v>279211</v>
      </c>
      <c r="AI11" s="18">
        <f t="shared" si="6"/>
        <v>7671981</v>
      </c>
      <c r="AJ11" s="12">
        <v>0</v>
      </c>
      <c r="AK11" s="18">
        <f t="shared" si="7"/>
        <v>7671981</v>
      </c>
      <c r="AL11" s="19">
        <f t="shared" si="8"/>
        <v>28399</v>
      </c>
      <c r="AM11" s="10">
        <v>25204</v>
      </c>
      <c r="AN11" s="10">
        <v>25237</v>
      </c>
      <c r="AO11" s="10">
        <v>3026</v>
      </c>
      <c r="AP11" s="10">
        <v>19454</v>
      </c>
      <c r="AQ11" s="10">
        <v>5783</v>
      </c>
      <c r="AR11" s="10">
        <v>785</v>
      </c>
      <c r="AS11" s="10">
        <v>526</v>
      </c>
      <c r="AT11" s="10">
        <v>1851</v>
      </c>
      <c r="AU11" s="10">
        <v>12925</v>
      </c>
      <c r="AV11" s="10">
        <v>0</v>
      </c>
      <c r="AW11" s="10">
        <v>59</v>
      </c>
      <c r="AX11" s="10">
        <v>59</v>
      </c>
      <c r="AY11" s="10">
        <v>21</v>
      </c>
      <c r="AZ11" s="10">
        <v>5</v>
      </c>
      <c r="BA11" s="10">
        <v>415</v>
      </c>
      <c r="BB11" s="10">
        <v>1040</v>
      </c>
      <c r="BC11" s="10">
        <v>1</v>
      </c>
      <c r="BD11" s="10">
        <v>44</v>
      </c>
      <c r="BE11" s="10">
        <v>24</v>
      </c>
      <c r="BF11" s="10">
        <v>78</v>
      </c>
      <c r="BG11" s="10">
        <v>561</v>
      </c>
      <c r="BH11" s="10">
        <v>52</v>
      </c>
      <c r="BI11" s="10">
        <v>36</v>
      </c>
      <c r="BJ11" s="19">
        <f t="shared" si="11"/>
        <v>1234201</v>
      </c>
      <c r="BK11" s="10">
        <v>853863</v>
      </c>
      <c r="BL11" s="10">
        <v>1129423</v>
      </c>
      <c r="BM11" s="10">
        <v>27827</v>
      </c>
      <c r="BN11" s="10">
        <v>74926</v>
      </c>
      <c r="BO11" s="10">
        <v>19453</v>
      </c>
      <c r="BP11" s="10">
        <v>10399</v>
      </c>
      <c r="BQ11" s="10">
        <v>0</v>
      </c>
      <c r="BR11" s="10">
        <v>2606</v>
      </c>
      <c r="BS11" s="10">
        <v>2590</v>
      </c>
      <c r="BT11" s="10">
        <v>1369</v>
      </c>
      <c r="BU11" s="10">
        <v>222</v>
      </c>
      <c r="BV11" s="10">
        <v>7847</v>
      </c>
      <c r="BW11" s="10">
        <v>1148882</v>
      </c>
      <c r="BX11" s="10">
        <v>979</v>
      </c>
      <c r="BY11" s="10">
        <v>10017</v>
      </c>
      <c r="BZ11" s="10">
        <v>21218</v>
      </c>
      <c r="CA11" s="10">
        <v>21827</v>
      </c>
      <c r="CB11" s="10">
        <v>6859</v>
      </c>
      <c r="CC11" s="10">
        <v>3386</v>
      </c>
      <c r="CD11" s="10">
        <v>9866</v>
      </c>
      <c r="CE11" s="10">
        <v>247762</v>
      </c>
      <c r="CF11" s="10">
        <v>148683</v>
      </c>
      <c r="CG11" s="10">
        <v>1851</v>
      </c>
      <c r="CH11" s="10">
        <v>21304</v>
      </c>
      <c r="CI11" s="10">
        <v>5893</v>
      </c>
      <c r="CJ11" s="10">
        <v>9424</v>
      </c>
      <c r="CK11" s="19">
        <f t="shared" si="9"/>
        <v>15317</v>
      </c>
      <c r="CL11" s="10">
        <v>7047</v>
      </c>
      <c r="CM11" s="10">
        <v>684</v>
      </c>
      <c r="CN11" s="10">
        <v>12646</v>
      </c>
      <c r="CO11" s="10">
        <v>6481</v>
      </c>
      <c r="CP11" s="10">
        <v>18823</v>
      </c>
      <c r="CQ11" s="19">
        <f t="shared" si="10"/>
        <v>25304</v>
      </c>
      <c r="CR11" s="10">
        <v>10125</v>
      </c>
      <c r="CS11" s="10">
        <v>986</v>
      </c>
      <c r="CT11" s="10">
        <v>11212</v>
      </c>
      <c r="CU11" s="10">
        <v>643</v>
      </c>
      <c r="CV11" s="10">
        <v>18657</v>
      </c>
      <c r="CW11" s="10">
        <v>13</v>
      </c>
      <c r="CX11" s="10">
        <v>6</v>
      </c>
      <c r="CY11" s="10" t="s">
        <v>187</v>
      </c>
      <c r="CZ11" s="10">
        <v>83.5</v>
      </c>
      <c r="DA11" s="10">
        <v>143</v>
      </c>
      <c r="DB11" s="10">
        <v>54349</v>
      </c>
      <c r="DC11" s="36">
        <v>1724</v>
      </c>
    </row>
    <row r="12" spans="1:107" ht="12.75">
      <c r="A12" s="9" t="s">
        <v>144</v>
      </c>
      <c r="B12" s="33">
        <v>0</v>
      </c>
      <c r="C12" s="17">
        <f t="shared" si="0"/>
        <v>15.68</v>
      </c>
      <c r="D12" s="11">
        <v>13.78</v>
      </c>
      <c r="E12" s="11">
        <v>1.9</v>
      </c>
      <c r="F12" s="11">
        <v>19.85</v>
      </c>
      <c r="G12" s="11">
        <v>13.75</v>
      </c>
      <c r="H12" s="11">
        <v>0</v>
      </c>
      <c r="I12" s="11">
        <v>9.1</v>
      </c>
      <c r="J12" s="17">
        <f t="shared" si="1"/>
        <v>44.63</v>
      </c>
      <c r="K12" s="12">
        <v>1154702</v>
      </c>
      <c r="L12" s="12">
        <v>1060362</v>
      </c>
      <c r="M12" s="18">
        <f t="shared" si="2"/>
        <v>94340</v>
      </c>
      <c r="N12" s="32">
        <v>789333</v>
      </c>
      <c r="O12" s="18">
        <f t="shared" si="3"/>
        <v>1944035</v>
      </c>
      <c r="P12" s="12">
        <v>128715</v>
      </c>
      <c r="Q12" s="12">
        <v>98531</v>
      </c>
      <c r="R12" s="12">
        <v>98531</v>
      </c>
      <c r="S12" s="12">
        <v>0</v>
      </c>
      <c r="T12" s="18">
        <f t="shared" si="4"/>
        <v>192651</v>
      </c>
      <c r="U12" s="12">
        <v>156963</v>
      </c>
      <c r="V12" s="12">
        <v>35688</v>
      </c>
      <c r="W12" s="12">
        <v>19118</v>
      </c>
      <c r="X12" s="12">
        <v>10882</v>
      </c>
      <c r="Y12" s="12">
        <v>421260</v>
      </c>
      <c r="Z12" s="12">
        <v>421260</v>
      </c>
      <c r="AA12" s="12">
        <v>5864</v>
      </c>
      <c r="AB12" s="12">
        <v>497</v>
      </c>
      <c r="AC12" s="18">
        <f t="shared" si="5"/>
        <v>748803</v>
      </c>
      <c r="AD12" s="12">
        <v>2900</v>
      </c>
      <c r="AE12" s="12">
        <v>14823</v>
      </c>
      <c r="AF12" s="12">
        <v>71525</v>
      </c>
      <c r="AG12" s="12">
        <v>31087</v>
      </c>
      <c r="AH12" s="12">
        <v>97492</v>
      </c>
      <c r="AI12" s="18">
        <f t="shared" si="6"/>
        <v>3039380</v>
      </c>
      <c r="AJ12" s="12">
        <v>703118</v>
      </c>
      <c r="AK12" s="18">
        <f t="shared" si="7"/>
        <v>3742498</v>
      </c>
      <c r="AL12" s="19">
        <f t="shared" si="8"/>
        <v>8611</v>
      </c>
      <c r="AM12" s="10" t="s">
        <v>187</v>
      </c>
      <c r="AN12" s="10">
        <v>8516</v>
      </c>
      <c r="AO12" s="10">
        <v>7248</v>
      </c>
      <c r="AP12" s="10">
        <v>2813</v>
      </c>
      <c r="AQ12" s="10">
        <v>5703</v>
      </c>
      <c r="AR12" s="10">
        <v>85</v>
      </c>
      <c r="AS12" s="10">
        <v>10</v>
      </c>
      <c r="AT12" s="10">
        <v>0</v>
      </c>
      <c r="AU12" s="10">
        <v>7852</v>
      </c>
      <c r="AV12" s="10">
        <v>1328</v>
      </c>
      <c r="AW12" s="10">
        <v>0</v>
      </c>
      <c r="AX12" s="10">
        <v>0</v>
      </c>
      <c r="AY12" s="10">
        <v>0</v>
      </c>
      <c r="AZ12" s="10">
        <v>0</v>
      </c>
      <c r="BA12" s="10">
        <v>2028</v>
      </c>
      <c r="BB12" s="10">
        <v>684</v>
      </c>
      <c r="BC12" s="10">
        <v>11</v>
      </c>
      <c r="BD12" s="10">
        <v>2861</v>
      </c>
      <c r="BE12" s="10">
        <v>2313</v>
      </c>
      <c r="BF12" s="10">
        <v>703</v>
      </c>
      <c r="BG12" s="10">
        <v>518</v>
      </c>
      <c r="BH12" s="10">
        <v>143</v>
      </c>
      <c r="BI12" s="10">
        <v>520</v>
      </c>
      <c r="BJ12" s="19">
        <f t="shared" si="11"/>
        <v>580338</v>
      </c>
      <c r="BK12" s="10" t="s">
        <v>187</v>
      </c>
      <c r="BL12" s="10">
        <v>519558</v>
      </c>
      <c r="BM12" s="10">
        <v>29627</v>
      </c>
      <c r="BN12" s="10">
        <v>46999</v>
      </c>
      <c r="BO12" s="10">
        <v>11359</v>
      </c>
      <c r="BP12" s="10">
        <v>2422</v>
      </c>
      <c r="BQ12" s="10">
        <v>390322</v>
      </c>
      <c r="BR12" s="10">
        <v>1302</v>
      </c>
      <c r="BS12" s="10">
        <v>1410</v>
      </c>
      <c r="BT12" s="10">
        <v>873</v>
      </c>
      <c r="BU12" s="10">
        <v>265</v>
      </c>
      <c r="BV12" s="10">
        <v>8623</v>
      </c>
      <c r="BW12" s="10">
        <v>610992</v>
      </c>
      <c r="BX12" s="10">
        <v>9803</v>
      </c>
      <c r="BY12" s="10">
        <v>30432</v>
      </c>
      <c r="BZ12" s="10">
        <v>8216</v>
      </c>
      <c r="CA12" s="10">
        <v>15014</v>
      </c>
      <c r="CB12" s="10">
        <v>6941</v>
      </c>
      <c r="CC12" s="10">
        <v>1442</v>
      </c>
      <c r="CD12" s="10">
        <v>334814</v>
      </c>
      <c r="CE12" s="10">
        <v>129181</v>
      </c>
      <c r="CF12" s="10">
        <v>119511</v>
      </c>
      <c r="CG12" s="10">
        <v>239</v>
      </c>
      <c r="CH12" s="10">
        <v>189229</v>
      </c>
      <c r="CI12" s="10">
        <v>2514</v>
      </c>
      <c r="CJ12" s="10">
        <v>3883</v>
      </c>
      <c r="CK12" s="19">
        <f t="shared" si="9"/>
        <v>6397</v>
      </c>
      <c r="CL12" s="10">
        <v>2736</v>
      </c>
      <c r="CM12" s="10">
        <v>263</v>
      </c>
      <c r="CN12" s="10">
        <v>608</v>
      </c>
      <c r="CO12" s="10">
        <v>2524</v>
      </c>
      <c r="CP12" s="10">
        <v>4879</v>
      </c>
      <c r="CQ12" s="19">
        <f t="shared" si="10"/>
        <v>7403</v>
      </c>
      <c r="CR12" s="10">
        <v>3003</v>
      </c>
      <c r="CS12" s="10">
        <v>380</v>
      </c>
      <c r="CT12" s="10">
        <v>633</v>
      </c>
      <c r="CU12" s="10">
        <v>126</v>
      </c>
      <c r="CV12" s="10">
        <v>2647</v>
      </c>
      <c r="CW12" s="10">
        <v>16</v>
      </c>
      <c r="CX12" s="10">
        <v>16</v>
      </c>
      <c r="CY12" s="10">
        <v>0</v>
      </c>
      <c r="CZ12" s="10">
        <v>96</v>
      </c>
      <c r="DA12" s="10">
        <v>105</v>
      </c>
      <c r="DB12" s="10">
        <v>16091</v>
      </c>
      <c r="DC12" s="36">
        <v>265</v>
      </c>
    </row>
    <row r="13" spans="1:107" ht="12.75">
      <c r="A13" s="9" t="s">
        <v>145</v>
      </c>
      <c r="B13" s="10">
        <v>1</v>
      </c>
      <c r="C13" s="17">
        <f t="shared" si="0"/>
        <v>35.84</v>
      </c>
      <c r="D13" s="11">
        <v>18.84</v>
      </c>
      <c r="E13" s="11">
        <v>17</v>
      </c>
      <c r="F13" s="11">
        <v>27.63</v>
      </c>
      <c r="G13" s="11">
        <v>22.63</v>
      </c>
      <c r="H13" s="11">
        <v>7</v>
      </c>
      <c r="I13" s="11">
        <v>19.7</v>
      </c>
      <c r="J13" s="17">
        <f t="shared" si="1"/>
        <v>90.17</v>
      </c>
      <c r="K13" s="12">
        <v>2412739</v>
      </c>
      <c r="L13" s="12">
        <v>1471457</v>
      </c>
      <c r="M13" s="18">
        <f t="shared" si="2"/>
        <v>941282</v>
      </c>
      <c r="N13" s="32">
        <v>1349523</v>
      </c>
      <c r="O13" s="18">
        <f t="shared" si="3"/>
        <v>3762262</v>
      </c>
      <c r="P13" s="12">
        <v>409849</v>
      </c>
      <c r="Q13" s="12">
        <v>321259</v>
      </c>
      <c r="R13" s="12">
        <v>321259</v>
      </c>
      <c r="S13" s="12">
        <v>0</v>
      </c>
      <c r="T13" s="18">
        <f t="shared" si="4"/>
        <v>1045187</v>
      </c>
      <c r="U13" s="12">
        <v>909664</v>
      </c>
      <c r="V13" s="12">
        <v>135523</v>
      </c>
      <c r="W13" s="12">
        <v>15456</v>
      </c>
      <c r="X13" s="12">
        <v>12779</v>
      </c>
      <c r="Y13" s="12">
        <v>1192720</v>
      </c>
      <c r="Z13" s="12">
        <v>335812</v>
      </c>
      <c r="AA13" s="12">
        <v>41393</v>
      </c>
      <c r="AB13" s="12">
        <v>10289</v>
      </c>
      <c r="AC13" s="18">
        <f t="shared" si="5"/>
        <v>2639083</v>
      </c>
      <c r="AD13" s="12">
        <v>34770</v>
      </c>
      <c r="AE13" s="12">
        <v>96549</v>
      </c>
      <c r="AF13" s="12">
        <v>484002</v>
      </c>
      <c r="AG13" s="12">
        <v>143228</v>
      </c>
      <c r="AH13" s="12">
        <v>210930</v>
      </c>
      <c r="AI13" s="18">
        <f t="shared" si="6"/>
        <v>7780673</v>
      </c>
      <c r="AJ13" s="12">
        <v>0</v>
      </c>
      <c r="AK13" s="18">
        <f t="shared" si="7"/>
        <v>7780673</v>
      </c>
      <c r="AL13" s="19">
        <f t="shared" si="8"/>
        <v>12749</v>
      </c>
      <c r="AM13" s="10">
        <v>49655</v>
      </c>
      <c r="AN13" s="10">
        <v>8193</v>
      </c>
      <c r="AO13" s="10">
        <v>42023</v>
      </c>
      <c r="AP13" s="10">
        <v>7055</v>
      </c>
      <c r="AQ13" s="10">
        <v>1138</v>
      </c>
      <c r="AR13" s="10">
        <v>4198</v>
      </c>
      <c r="AS13" s="10">
        <v>358</v>
      </c>
      <c r="AT13" s="10">
        <v>0</v>
      </c>
      <c r="AU13" s="10">
        <v>74986</v>
      </c>
      <c r="AV13" s="10">
        <v>0</v>
      </c>
      <c r="AW13" s="10">
        <v>28</v>
      </c>
      <c r="AX13" s="10">
        <v>28</v>
      </c>
      <c r="AY13" s="10">
        <v>3</v>
      </c>
      <c r="AZ13" s="10">
        <v>3</v>
      </c>
      <c r="BA13" s="10">
        <v>10509</v>
      </c>
      <c r="BB13" s="10">
        <v>280</v>
      </c>
      <c r="BC13" s="10">
        <v>85</v>
      </c>
      <c r="BD13" s="10">
        <v>0</v>
      </c>
      <c r="BE13" s="10">
        <v>0</v>
      </c>
      <c r="BF13" s="10">
        <v>827</v>
      </c>
      <c r="BG13" s="10">
        <v>1165</v>
      </c>
      <c r="BH13" s="10">
        <v>0</v>
      </c>
      <c r="BI13" s="10">
        <v>0</v>
      </c>
      <c r="BJ13" s="19">
        <f t="shared" si="11"/>
        <v>1115479</v>
      </c>
      <c r="BK13" s="10">
        <v>923946</v>
      </c>
      <c r="BL13" s="10">
        <v>828292</v>
      </c>
      <c r="BM13" s="10">
        <v>49871</v>
      </c>
      <c r="BN13" s="10">
        <v>243167</v>
      </c>
      <c r="BO13" s="10">
        <v>33903</v>
      </c>
      <c r="BP13" s="10">
        <v>10117</v>
      </c>
      <c r="BQ13" s="10">
        <v>0</v>
      </c>
      <c r="BR13" s="10">
        <v>2442</v>
      </c>
      <c r="BS13" s="10">
        <v>2435</v>
      </c>
      <c r="BT13" s="10">
        <v>1687</v>
      </c>
      <c r="BU13" s="10">
        <v>628</v>
      </c>
      <c r="BV13" s="10">
        <v>28191</v>
      </c>
      <c r="BW13" s="10">
        <v>1503046</v>
      </c>
      <c r="BX13" s="10">
        <v>12675</v>
      </c>
      <c r="BY13" s="10">
        <v>36165</v>
      </c>
      <c r="BZ13" s="10">
        <v>13884</v>
      </c>
      <c r="CA13" s="10">
        <v>17000</v>
      </c>
      <c r="CB13" s="10">
        <v>16775</v>
      </c>
      <c r="CC13" s="10">
        <v>0</v>
      </c>
      <c r="CD13" s="10">
        <v>0</v>
      </c>
      <c r="CE13" s="10">
        <v>266739</v>
      </c>
      <c r="CF13" s="10">
        <v>101495</v>
      </c>
      <c r="CG13" s="10">
        <v>787</v>
      </c>
      <c r="CH13" s="10">
        <v>63441</v>
      </c>
      <c r="CI13" s="10">
        <v>3378</v>
      </c>
      <c r="CJ13" s="10">
        <v>9984</v>
      </c>
      <c r="CK13" s="19">
        <f t="shared" si="9"/>
        <v>13362</v>
      </c>
      <c r="CL13" s="10">
        <v>6969</v>
      </c>
      <c r="CM13" s="10">
        <v>445</v>
      </c>
      <c r="CN13" s="10">
        <v>14407</v>
      </c>
      <c r="CO13" s="10">
        <v>5051</v>
      </c>
      <c r="CP13" s="10">
        <v>11212</v>
      </c>
      <c r="CQ13" s="19">
        <f t="shared" si="10"/>
        <v>16263</v>
      </c>
      <c r="CR13" s="10">
        <v>5586</v>
      </c>
      <c r="CS13" s="10">
        <v>871</v>
      </c>
      <c r="CT13" s="10">
        <v>19367</v>
      </c>
      <c r="CU13" s="10">
        <v>564</v>
      </c>
      <c r="CV13" s="10">
        <v>13214</v>
      </c>
      <c r="CW13" s="10">
        <v>761.58</v>
      </c>
      <c r="CX13" s="10">
        <v>13214</v>
      </c>
      <c r="CY13" s="10">
        <v>1250</v>
      </c>
      <c r="CZ13" s="10">
        <v>92.75</v>
      </c>
      <c r="DA13" s="10">
        <v>113</v>
      </c>
      <c r="DB13" s="10">
        <v>33989</v>
      </c>
      <c r="DC13" s="36">
        <v>790</v>
      </c>
    </row>
    <row r="14" spans="1:107" ht="12.75">
      <c r="A14" s="9" t="s">
        <v>146</v>
      </c>
      <c r="B14" s="33">
        <v>0</v>
      </c>
      <c r="C14" s="17">
        <f t="shared" si="0"/>
        <v>20.2</v>
      </c>
      <c r="D14" s="11">
        <v>17.2</v>
      </c>
      <c r="E14" s="11">
        <v>3</v>
      </c>
      <c r="F14" s="11">
        <v>22.5</v>
      </c>
      <c r="G14" s="11">
        <v>16</v>
      </c>
      <c r="H14" s="11">
        <v>1</v>
      </c>
      <c r="I14" s="11">
        <v>26.61</v>
      </c>
      <c r="J14" s="17">
        <f t="shared" si="1"/>
        <v>70.31</v>
      </c>
      <c r="K14" s="12">
        <v>1574274</v>
      </c>
      <c r="L14" s="12">
        <v>1258170</v>
      </c>
      <c r="M14" s="18">
        <f t="shared" si="2"/>
        <v>316104</v>
      </c>
      <c r="N14" s="32">
        <v>924973</v>
      </c>
      <c r="O14" s="18">
        <f t="shared" si="3"/>
        <v>2499247</v>
      </c>
      <c r="P14" s="12">
        <v>366364</v>
      </c>
      <c r="Q14" s="12">
        <v>349077</v>
      </c>
      <c r="R14" s="12">
        <v>330644</v>
      </c>
      <c r="S14" s="12">
        <v>18433</v>
      </c>
      <c r="T14" s="18">
        <f t="shared" si="4"/>
        <v>335577</v>
      </c>
      <c r="U14" s="12">
        <v>297048</v>
      </c>
      <c r="V14" s="12">
        <v>38529</v>
      </c>
      <c r="W14" s="12">
        <v>16324</v>
      </c>
      <c r="X14" s="12">
        <v>4125</v>
      </c>
      <c r="Y14" s="12">
        <v>516412</v>
      </c>
      <c r="Z14" s="12">
        <v>516412</v>
      </c>
      <c r="AA14" s="12">
        <v>3012</v>
      </c>
      <c r="AB14" s="12">
        <v>0</v>
      </c>
      <c r="AC14" s="18">
        <f t="shared" si="5"/>
        <v>1224527</v>
      </c>
      <c r="AD14" s="12">
        <v>40000</v>
      </c>
      <c r="AE14" s="12">
        <v>12400</v>
      </c>
      <c r="AF14" s="12">
        <v>6500</v>
      </c>
      <c r="AG14" s="12">
        <v>84871</v>
      </c>
      <c r="AH14" s="12">
        <v>186218</v>
      </c>
      <c r="AI14" s="18">
        <f t="shared" si="6"/>
        <v>4420127</v>
      </c>
      <c r="AJ14" s="12">
        <v>912041</v>
      </c>
      <c r="AK14" s="18">
        <f t="shared" si="7"/>
        <v>5332168</v>
      </c>
      <c r="AL14" s="19">
        <f t="shared" si="8"/>
        <v>10327</v>
      </c>
      <c r="AM14" s="10">
        <v>15378</v>
      </c>
      <c r="AN14" s="10">
        <v>7988</v>
      </c>
      <c r="AO14" s="10">
        <v>2846</v>
      </c>
      <c r="AP14" s="10">
        <v>7388</v>
      </c>
      <c r="AQ14" s="10">
        <v>600</v>
      </c>
      <c r="AR14" s="10">
        <v>1949</v>
      </c>
      <c r="AS14" s="10">
        <v>390</v>
      </c>
      <c r="AT14" s="10">
        <v>0</v>
      </c>
      <c r="AU14" s="10">
        <v>2396</v>
      </c>
      <c r="AV14" s="10">
        <v>12516</v>
      </c>
      <c r="AW14" s="10">
        <v>2</v>
      </c>
      <c r="AX14" s="10">
        <v>2</v>
      </c>
      <c r="AY14" s="10">
        <v>2</v>
      </c>
      <c r="AZ14" s="10">
        <v>0</v>
      </c>
      <c r="BA14" s="10">
        <v>9</v>
      </c>
      <c r="BB14" s="10">
        <v>2088</v>
      </c>
      <c r="BC14" s="10">
        <v>0</v>
      </c>
      <c r="BD14" s="10">
        <v>0</v>
      </c>
      <c r="BE14" s="10">
        <v>0</v>
      </c>
      <c r="BF14" s="10">
        <v>143</v>
      </c>
      <c r="BG14" s="10">
        <v>581</v>
      </c>
      <c r="BH14" s="10">
        <v>12</v>
      </c>
      <c r="BI14" s="10">
        <v>0</v>
      </c>
      <c r="BJ14" s="19">
        <f t="shared" si="11"/>
        <v>1205256</v>
      </c>
      <c r="BK14" s="10">
        <v>718118</v>
      </c>
      <c r="BL14" s="10">
        <v>968075</v>
      </c>
      <c r="BM14" s="10">
        <v>30875</v>
      </c>
      <c r="BN14" s="10">
        <v>205748</v>
      </c>
      <c r="BO14" s="10">
        <v>31414</v>
      </c>
      <c r="BP14" s="10">
        <v>19</v>
      </c>
      <c r="BQ14" s="10">
        <v>912349</v>
      </c>
      <c r="BR14" s="10">
        <v>1441</v>
      </c>
      <c r="BS14" s="10">
        <v>1495</v>
      </c>
      <c r="BT14" s="10">
        <v>1317</v>
      </c>
      <c r="BU14" s="10">
        <v>49</v>
      </c>
      <c r="BV14" s="10">
        <v>50</v>
      </c>
      <c r="BW14" s="10">
        <v>1107134</v>
      </c>
      <c r="BX14" s="10">
        <v>0</v>
      </c>
      <c r="BY14" s="10">
        <v>287</v>
      </c>
      <c r="BZ14" s="10">
        <v>21811</v>
      </c>
      <c r="CA14" s="10">
        <v>3259</v>
      </c>
      <c r="CB14" s="10">
        <v>7827</v>
      </c>
      <c r="CC14" s="10">
        <v>2018</v>
      </c>
      <c r="CD14" s="10">
        <v>0</v>
      </c>
      <c r="CE14" s="10">
        <v>125176</v>
      </c>
      <c r="CF14" s="10">
        <v>258480</v>
      </c>
      <c r="CG14" s="10">
        <v>842</v>
      </c>
      <c r="CH14" s="10">
        <v>88694</v>
      </c>
      <c r="CI14" s="10">
        <v>3575</v>
      </c>
      <c r="CJ14" s="10">
        <v>6257</v>
      </c>
      <c r="CK14" s="19">
        <f t="shared" si="9"/>
        <v>9832</v>
      </c>
      <c r="CL14" s="10">
        <v>5730</v>
      </c>
      <c r="CM14" s="10">
        <v>494</v>
      </c>
      <c r="CN14" s="10">
        <v>119</v>
      </c>
      <c r="CO14" s="10">
        <v>4247</v>
      </c>
      <c r="CP14" s="10">
        <v>6257</v>
      </c>
      <c r="CQ14" s="19">
        <f t="shared" si="10"/>
        <v>10504</v>
      </c>
      <c r="CR14" s="10">
        <v>3876</v>
      </c>
      <c r="CS14" s="10">
        <v>371</v>
      </c>
      <c r="CT14" s="10">
        <v>2629</v>
      </c>
      <c r="CU14" s="10">
        <v>710</v>
      </c>
      <c r="CV14" s="10">
        <v>17254</v>
      </c>
      <c r="CW14" s="10">
        <v>72</v>
      </c>
      <c r="CX14" s="10">
        <v>78</v>
      </c>
      <c r="CY14" s="10">
        <v>2348</v>
      </c>
      <c r="CZ14" s="10">
        <v>85</v>
      </c>
      <c r="DA14" s="10">
        <v>124</v>
      </c>
      <c r="DB14" s="10">
        <v>53417</v>
      </c>
      <c r="DC14" s="36">
        <v>1203</v>
      </c>
    </row>
    <row r="15" spans="1:107" ht="12.75">
      <c r="A15" s="9" t="s">
        <v>147</v>
      </c>
      <c r="B15" s="10">
        <v>1</v>
      </c>
      <c r="C15" s="17">
        <f t="shared" si="0"/>
        <v>3</v>
      </c>
      <c r="D15" s="11">
        <v>3</v>
      </c>
      <c r="E15" s="11">
        <v>0</v>
      </c>
      <c r="F15" s="11">
        <v>2</v>
      </c>
      <c r="G15" s="11">
        <v>2</v>
      </c>
      <c r="H15" s="11">
        <v>0</v>
      </c>
      <c r="I15" s="11">
        <v>0</v>
      </c>
      <c r="J15" s="17">
        <f t="shared" si="1"/>
        <v>5</v>
      </c>
      <c r="K15" s="12">
        <v>183456</v>
      </c>
      <c r="L15" s="12">
        <v>183456</v>
      </c>
      <c r="M15" s="18">
        <f t="shared" si="2"/>
        <v>0</v>
      </c>
      <c r="N15" s="32">
        <v>83123</v>
      </c>
      <c r="O15" s="18">
        <f t="shared" si="3"/>
        <v>266579</v>
      </c>
      <c r="P15" s="12">
        <v>14901</v>
      </c>
      <c r="Q15" s="12">
        <v>40487</v>
      </c>
      <c r="R15" s="12">
        <v>40487</v>
      </c>
      <c r="S15" s="12">
        <v>0</v>
      </c>
      <c r="T15" s="18">
        <f t="shared" si="4"/>
        <v>42198</v>
      </c>
      <c r="U15" s="12">
        <v>42198</v>
      </c>
      <c r="V15" s="12">
        <v>0</v>
      </c>
      <c r="W15" s="12">
        <v>0</v>
      </c>
      <c r="X15" s="12">
        <v>379</v>
      </c>
      <c r="Y15" s="12">
        <v>18499</v>
      </c>
      <c r="Z15" s="12">
        <v>18499</v>
      </c>
      <c r="AA15" s="12">
        <v>628.43</v>
      </c>
      <c r="AB15" s="12">
        <v>0</v>
      </c>
      <c r="AC15" s="18">
        <f t="shared" si="5"/>
        <v>102191.43</v>
      </c>
      <c r="AD15" s="12">
        <v>4265</v>
      </c>
      <c r="AE15" s="12">
        <v>0</v>
      </c>
      <c r="AF15" s="12">
        <v>6581</v>
      </c>
      <c r="AG15" s="12">
        <v>3508</v>
      </c>
      <c r="AH15" s="12">
        <v>14159</v>
      </c>
      <c r="AI15" s="18">
        <f t="shared" si="6"/>
        <v>412184.43</v>
      </c>
      <c r="AJ15" s="12">
        <v>100428</v>
      </c>
      <c r="AK15" s="18">
        <f t="shared" si="7"/>
        <v>512612.43</v>
      </c>
      <c r="AL15" s="19">
        <v>1515</v>
      </c>
      <c r="AM15" s="10">
        <v>2136</v>
      </c>
      <c r="AN15" s="10">
        <v>1155</v>
      </c>
      <c r="AO15" s="10">
        <v>354</v>
      </c>
      <c r="AP15" s="10">
        <v>697</v>
      </c>
      <c r="AQ15" s="10">
        <v>458</v>
      </c>
      <c r="AR15" s="10">
        <v>360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9</v>
      </c>
      <c r="BH15" s="10">
        <v>0</v>
      </c>
      <c r="BI15" s="10">
        <v>0</v>
      </c>
      <c r="BJ15" s="19">
        <v>38486</v>
      </c>
      <c r="BK15" s="10">
        <v>32558</v>
      </c>
      <c r="BL15" s="10">
        <v>0</v>
      </c>
      <c r="BM15" s="10">
        <v>5354</v>
      </c>
      <c r="BN15" s="10" t="s">
        <v>187</v>
      </c>
      <c r="BO15" s="10">
        <v>0</v>
      </c>
      <c r="BP15" s="10">
        <v>0</v>
      </c>
      <c r="BQ15" s="10">
        <v>0</v>
      </c>
      <c r="BR15" s="10">
        <v>217</v>
      </c>
      <c r="BS15" s="10">
        <v>217</v>
      </c>
      <c r="BT15" s="10">
        <v>196</v>
      </c>
      <c r="BU15" s="10">
        <v>0</v>
      </c>
      <c r="BV15" s="10">
        <v>0</v>
      </c>
      <c r="BW15" s="10">
        <v>20680</v>
      </c>
      <c r="BX15" s="10">
        <v>536</v>
      </c>
      <c r="BY15" s="10">
        <v>150</v>
      </c>
      <c r="BZ15" s="10">
        <v>10</v>
      </c>
      <c r="CA15" s="10">
        <v>28</v>
      </c>
      <c r="CB15" s="10">
        <v>546</v>
      </c>
      <c r="CC15" s="10">
        <v>22</v>
      </c>
      <c r="CD15" s="10">
        <v>0</v>
      </c>
      <c r="CE15" s="10">
        <v>7536</v>
      </c>
      <c r="CF15" s="10">
        <v>1077</v>
      </c>
      <c r="CG15" s="10">
        <v>0</v>
      </c>
      <c r="CH15" s="10">
        <v>4136</v>
      </c>
      <c r="CI15" s="10">
        <v>51</v>
      </c>
      <c r="CJ15" s="10">
        <v>16</v>
      </c>
      <c r="CK15" s="19">
        <v>130</v>
      </c>
      <c r="CL15" s="10">
        <v>55</v>
      </c>
      <c r="CM15" s="10">
        <v>15</v>
      </c>
      <c r="CN15" s="10">
        <v>0</v>
      </c>
      <c r="CO15" s="10">
        <v>620</v>
      </c>
      <c r="CP15" s="10">
        <v>75</v>
      </c>
      <c r="CQ15" s="19">
        <f t="shared" si="10"/>
        <v>695</v>
      </c>
      <c r="CR15" s="10">
        <v>330</v>
      </c>
      <c r="CS15" s="10">
        <v>34</v>
      </c>
      <c r="CT15" s="10">
        <v>0</v>
      </c>
      <c r="CU15" s="10">
        <v>57</v>
      </c>
      <c r="CV15" s="10">
        <v>1140</v>
      </c>
      <c r="CW15" s="10">
        <v>0</v>
      </c>
      <c r="CX15" s="10">
        <v>0</v>
      </c>
      <c r="CY15" s="10">
        <v>0</v>
      </c>
      <c r="CZ15" s="10">
        <v>79</v>
      </c>
      <c r="DA15" s="10">
        <v>73</v>
      </c>
      <c r="DB15" s="10">
        <v>2102</v>
      </c>
      <c r="DC15" s="36">
        <v>25</v>
      </c>
    </row>
    <row r="16" spans="1:107" ht="12.75">
      <c r="A16" s="9" t="s">
        <v>148</v>
      </c>
      <c r="B16" s="33">
        <v>0</v>
      </c>
      <c r="C16" s="17">
        <f t="shared" si="0"/>
        <v>8.24</v>
      </c>
      <c r="D16" s="11">
        <v>8.24</v>
      </c>
      <c r="E16" s="11">
        <v>0</v>
      </c>
      <c r="F16" s="11">
        <v>6.83</v>
      </c>
      <c r="G16" s="11">
        <v>4.83</v>
      </c>
      <c r="H16" s="11">
        <v>0</v>
      </c>
      <c r="I16" s="11">
        <v>1.6</v>
      </c>
      <c r="J16" s="17">
        <f t="shared" si="1"/>
        <v>16.67</v>
      </c>
      <c r="K16" s="12">
        <v>606120</v>
      </c>
      <c r="L16" s="12">
        <v>606120</v>
      </c>
      <c r="M16" s="18">
        <f t="shared" si="2"/>
        <v>0</v>
      </c>
      <c r="N16" s="32">
        <v>281559</v>
      </c>
      <c r="O16" s="18">
        <f t="shared" si="3"/>
        <v>887679</v>
      </c>
      <c r="P16" s="12">
        <v>30600</v>
      </c>
      <c r="Q16" s="12">
        <v>70733</v>
      </c>
      <c r="R16" s="12">
        <v>70733</v>
      </c>
      <c r="S16" s="12">
        <v>0</v>
      </c>
      <c r="T16" s="18">
        <f t="shared" si="4"/>
        <v>64772</v>
      </c>
      <c r="U16" s="12">
        <v>54655</v>
      </c>
      <c r="V16" s="12">
        <v>10117</v>
      </c>
      <c r="W16" s="12">
        <v>0</v>
      </c>
      <c r="X16" s="12">
        <v>2926</v>
      </c>
      <c r="Y16" s="12">
        <v>104533</v>
      </c>
      <c r="Z16" s="12">
        <v>18693</v>
      </c>
      <c r="AA16" s="12">
        <v>17758</v>
      </c>
      <c r="AB16" s="12">
        <v>0</v>
      </c>
      <c r="AC16" s="18">
        <f t="shared" si="5"/>
        <v>260722</v>
      </c>
      <c r="AD16" s="12">
        <v>15863</v>
      </c>
      <c r="AE16" s="12">
        <v>13696</v>
      </c>
      <c r="AF16" s="12">
        <v>12060</v>
      </c>
      <c r="AG16" s="12">
        <v>10643</v>
      </c>
      <c r="AH16" s="12">
        <v>229196</v>
      </c>
      <c r="AI16" s="18">
        <f t="shared" si="6"/>
        <v>1460459</v>
      </c>
      <c r="AJ16" s="12">
        <v>0</v>
      </c>
      <c r="AK16" s="18">
        <f t="shared" si="7"/>
        <v>1460459</v>
      </c>
      <c r="AL16" s="19">
        <f t="shared" si="8"/>
        <v>2183</v>
      </c>
      <c r="AM16" s="10">
        <v>1757</v>
      </c>
      <c r="AN16" s="10">
        <v>1754</v>
      </c>
      <c r="AO16" s="10">
        <v>45</v>
      </c>
      <c r="AP16" s="10">
        <v>1467</v>
      </c>
      <c r="AQ16" s="10">
        <v>287</v>
      </c>
      <c r="AR16" s="10">
        <v>384</v>
      </c>
      <c r="AS16" s="10">
        <v>21</v>
      </c>
      <c r="AT16" s="10">
        <v>24</v>
      </c>
      <c r="AU16" s="10">
        <v>60</v>
      </c>
      <c r="AV16" s="10">
        <v>8</v>
      </c>
      <c r="AW16" s="10">
        <v>3</v>
      </c>
      <c r="AX16" s="10" t="s">
        <v>187</v>
      </c>
      <c r="AY16" s="10">
        <v>0</v>
      </c>
      <c r="AZ16" s="10">
        <v>0</v>
      </c>
      <c r="BA16" s="10">
        <v>1546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80</v>
      </c>
      <c r="BH16" s="10">
        <v>6</v>
      </c>
      <c r="BI16" s="10">
        <v>45</v>
      </c>
      <c r="BJ16" s="19">
        <f>BL16+BN16+BO16+BP16</f>
        <v>69016</v>
      </c>
      <c r="BK16" s="10" t="s">
        <v>187</v>
      </c>
      <c r="BL16" s="10">
        <v>62164</v>
      </c>
      <c r="BM16" s="10">
        <v>3926</v>
      </c>
      <c r="BN16" s="10">
        <v>6452</v>
      </c>
      <c r="BO16" s="10">
        <v>362</v>
      </c>
      <c r="BP16" s="10">
        <v>38</v>
      </c>
      <c r="BQ16" s="10">
        <v>8</v>
      </c>
      <c r="BR16" s="10">
        <v>496</v>
      </c>
      <c r="BS16" s="10" t="s">
        <v>187</v>
      </c>
      <c r="BT16" s="10">
        <v>332</v>
      </c>
      <c r="BU16" s="10">
        <v>102</v>
      </c>
      <c r="BV16" s="10">
        <v>8269</v>
      </c>
      <c r="BW16" s="10">
        <v>175</v>
      </c>
      <c r="BX16" s="10">
        <v>469</v>
      </c>
      <c r="BY16" s="10">
        <v>1</v>
      </c>
      <c r="BZ16" s="10">
        <v>0</v>
      </c>
      <c r="CA16" s="10">
        <v>213</v>
      </c>
      <c r="CB16" s="10">
        <v>2200</v>
      </c>
      <c r="CC16" s="10">
        <v>127</v>
      </c>
      <c r="CD16" s="10">
        <v>141</v>
      </c>
      <c r="CE16" s="10">
        <v>27899</v>
      </c>
      <c r="CF16" s="10">
        <v>7334</v>
      </c>
      <c r="CG16" s="10">
        <v>0</v>
      </c>
      <c r="CH16" s="10">
        <v>1556</v>
      </c>
      <c r="CI16" s="10">
        <v>1289</v>
      </c>
      <c r="CJ16" s="10">
        <v>535</v>
      </c>
      <c r="CK16" s="19">
        <f t="shared" si="9"/>
        <v>1824</v>
      </c>
      <c r="CL16" s="10">
        <v>864</v>
      </c>
      <c r="CM16" s="10">
        <v>207</v>
      </c>
      <c r="CN16" s="10">
        <v>367</v>
      </c>
      <c r="CO16" s="10">
        <v>2057</v>
      </c>
      <c r="CP16" s="10">
        <v>3647</v>
      </c>
      <c r="CQ16" s="19">
        <f t="shared" si="10"/>
        <v>5704</v>
      </c>
      <c r="CR16" s="10">
        <v>2903</v>
      </c>
      <c r="CS16" s="10">
        <v>380</v>
      </c>
      <c r="CT16" s="10">
        <v>640</v>
      </c>
      <c r="CU16" s="10">
        <v>219</v>
      </c>
      <c r="CV16" s="10">
        <v>3122</v>
      </c>
      <c r="CW16" s="10">
        <v>144</v>
      </c>
      <c r="CX16" s="10">
        <v>684</v>
      </c>
      <c r="CY16" s="10">
        <v>40</v>
      </c>
      <c r="CZ16" s="10">
        <v>72</v>
      </c>
      <c r="DA16" s="10">
        <v>57</v>
      </c>
      <c r="DB16" s="10">
        <v>3398</v>
      </c>
      <c r="DC16" s="36">
        <v>289</v>
      </c>
    </row>
    <row r="17" spans="1:107" ht="12.75">
      <c r="A17" s="9" t="s">
        <v>149</v>
      </c>
      <c r="B17" s="33">
        <v>0</v>
      </c>
      <c r="C17" s="17">
        <f t="shared" si="0"/>
        <v>29.7</v>
      </c>
      <c r="D17" s="11">
        <v>25.7</v>
      </c>
      <c r="E17" s="11">
        <v>4</v>
      </c>
      <c r="F17" s="11">
        <v>55.5</v>
      </c>
      <c r="G17" s="11">
        <v>32</v>
      </c>
      <c r="H17" s="11">
        <v>0</v>
      </c>
      <c r="I17" s="11">
        <v>50.89</v>
      </c>
      <c r="J17" s="17">
        <f t="shared" si="1"/>
        <v>136.09</v>
      </c>
      <c r="K17" s="34">
        <v>2206241</v>
      </c>
      <c r="L17" s="34">
        <v>1805821</v>
      </c>
      <c r="M17" s="18">
        <f t="shared" si="2"/>
        <v>400420</v>
      </c>
      <c r="N17" s="32">
        <v>2312735</v>
      </c>
      <c r="O17" s="18">
        <f t="shared" si="3"/>
        <v>4518976</v>
      </c>
      <c r="P17" s="12">
        <v>808214</v>
      </c>
      <c r="Q17" s="12">
        <v>302246</v>
      </c>
      <c r="R17" s="12">
        <v>298999</v>
      </c>
      <c r="S17" s="12">
        <v>3247</v>
      </c>
      <c r="T17" s="18">
        <f t="shared" si="4"/>
        <v>1105578</v>
      </c>
      <c r="U17" s="12">
        <v>805585</v>
      </c>
      <c r="V17" s="12">
        <v>299993</v>
      </c>
      <c r="W17" s="12">
        <v>40229</v>
      </c>
      <c r="X17" s="12">
        <v>97421</v>
      </c>
      <c r="Y17" s="12">
        <v>657029</v>
      </c>
      <c r="Z17" s="12">
        <v>251898</v>
      </c>
      <c r="AA17" s="12">
        <v>4393</v>
      </c>
      <c r="AB17" s="12">
        <v>0</v>
      </c>
      <c r="AC17" s="18">
        <f t="shared" si="5"/>
        <v>2206896</v>
      </c>
      <c r="AD17" s="12">
        <v>50370</v>
      </c>
      <c r="AE17" s="12">
        <v>72786</v>
      </c>
      <c r="AF17" s="12">
        <v>197891</v>
      </c>
      <c r="AG17" s="12">
        <v>85000</v>
      </c>
      <c r="AH17" s="12">
        <v>424896</v>
      </c>
      <c r="AI17" s="18">
        <f t="shared" si="6"/>
        <v>8365029</v>
      </c>
      <c r="AJ17" s="12">
        <v>0</v>
      </c>
      <c r="AK17" s="18">
        <f t="shared" si="7"/>
        <v>8365029</v>
      </c>
      <c r="AL17" s="19">
        <f t="shared" si="8"/>
        <v>30193</v>
      </c>
      <c r="AM17" s="10">
        <v>12910</v>
      </c>
      <c r="AN17" s="10">
        <v>26078</v>
      </c>
      <c r="AO17" s="10">
        <v>2146</v>
      </c>
      <c r="AP17" s="10">
        <v>23445</v>
      </c>
      <c r="AQ17" s="10" t="s">
        <v>187</v>
      </c>
      <c r="AR17" s="10">
        <v>3089</v>
      </c>
      <c r="AS17" s="10">
        <v>838</v>
      </c>
      <c r="AT17" s="10">
        <v>188</v>
      </c>
      <c r="AU17" s="10">
        <v>0</v>
      </c>
      <c r="AV17" s="10">
        <v>734</v>
      </c>
      <c r="AW17" s="10">
        <v>0</v>
      </c>
      <c r="AX17" s="10">
        <v>0</v>
      </c>
      <c r="AY17" s="10">
        <v>0</v>
      </c>
      <c r="AZ17" s="10">
        <v>0</v>
      </c>
      <c r="BA17" s="10" t="s">
        <v>187</v>
      </c>
      <c r="BB17" s="10">
        <v>0</v>
      </c>
      <c r="BC17" s="10">
        <v>45</v>
      </c>
      <c r="BD17" s="10">
        <v>0</v>
      </c>
      <c r="BE17" s="10">
        <v>0</v>
      </c>
      <c r="BF17" s="10">
        <v>985</v>
      </c>
      <c r="BG17" s="10">
        <v>947</v>
      </c>
      <c r="BH17" s="10">
        <v>138</v>
      </c>
      <c r="BI17" s="10">
        <v>0</v>
      </c>
      <c r="BJ17" s="19">
        <f>BL17+BN17+BO17+BP17</f>
        <v>1351954</v>
      </c>
      <c r="BK17" s="10">
        <v>811275</v>
      </c>
      <c r="BL17" s="10">
        <v>1079245</v>
      </c>
      <c r="BM17" s="10">
        <v>13493</v>
      </c>
      <c r="BN17" s="10">
        <v>245977</v>
      </c>
      <c r="BO17" s="10">
        <v>13912</v>
      </c>
      <c r="BP17" s="10">
        <v>12820</v>
      </c>
      <c r="BQ17" s="10">
        <v>734</v>
      </c>
      <c r="BR17" s="10">
        <v>2933</v>
      </c>
      <c r="BS17" s="10">
        <v>2933</v>
      </c>
      <c r="BT17" s="10">
        <v>1779</v>
      </c>
      <c r="BU17" s="10">
        <v>1154</v>
      </c>
      <c r="BV17" s="10">
        <v>15338</v>
      </c>
      <c r="BW17" s="10">
        <v>1349849</v>
      </c>
      <c r="BX17" s="10">
        <v>4102</v>
      </c>
      <c r="BY17" s="10">
        <v>0</v>
      </c>
      <c r="BZ17" s="10">
        <v>59780</v>
      </c>
      <c r="CA17" s="10">
        <v>12540</v>
      </c>
      <c r="CB17" s="10">
        <v>10046</v>
      </c>
      <c r="CC17" s="10">
        <v>1063</v>
      </c>
      <c r="CD17" s="10">
        <v>0</v>
      </c>
      <c r="CE17" s="10">
        <v>282512</v>
      </c>
      <c r="CF17" s="10">
        <v>222749</v>
      </c>
      <c r="CG17" s="10">
        <v>0</v>
      </c>
      <c r="CH17" s="10">
        <v>10866</v>
      </c>
      <c r="CI17" s="10">
        <v>1661</v>
      </c>
      <c r="CJ17" s="10">
        <v>6706</v>
      </c>
      <c r="CK17" s="19">
        <f t="shared" si="9"/>
        <v>8367</v>
      </c>
      <c r="CL17" s="10">
        <v>6318</v>
      </c>
      <c r="CM17" s="10">
        <v>283</v>
      </c>
      <c r="CN17" s="10">
        <v>251</v>
      </c>
      <c r="CO17" s="10">
        <v>2355</v>
      </c>
      <c r="CP17" s="10">
        <v>3917</v>
      </c>
      <c r="CQ17" s="19">
        <f t="shared" si="10"/>
        <v>6272</v>
      </c>
      <c r="CR17" s="10">
        <v>3235</v>
      </c>
      <c r="CS17" s="10">
        <v>390</v>
      </c>
      <c r="CT17" s="10">
        <v>156</v>
      </c>
      <c r="CU17" s="10">
        <v>820</v>
      </c>
      <c r="CV17" s="10">
        <v>21549</v>
      </c>
      <c r="CW17" s="10">
        <v>0</v>
      </c>
      <c r="CX17" s="10">
        <v>0</v>
      </c>
      <c r="CY17" s="10">
        <v>455</v>
      </c>
      <c r="CZ17" s="10">
        <v>91</v>
      </c>
      <c r="DA17" s="10">
        <v>156</v>
      </c>
      <c r="DB17" s="10">
        <v>42047</v>
      </c>
      <c r="DC17" s="36">
        <v>5048</v>
      </c>
    </row>
    <row r="18" spans="1:107" ht="12.75">
      <c r="A18" s="9" t="s">
        <v>150</v>
      </c>
      <c r="B18" s="33">
        <v>0</v>
      </c>
      <c r="C18" s="17">
        <f t="shared" si="0"/>
        <v>15.1</v>
      </c>
      <c r="D18" s="11">
        <v>15.1</v>
      </c>
      <c r="E18" s="11">
        <v>0</v>
      </c>
      <c r="F18" s="11">
        <v>33.15</v>
      </c>
      <c r="G18" s="11">
        <v>23</v>
      </c>
      <c r="H18" s="11">
        <v>0</v>
      </c>
      <c r="I18" s="11">
        <v>9.26</v>
      </c>
      <c r="J18" s="17">
        <f t="shared" si="1"/>
        <v>57.51</v>
      </c>
      <c r="K18" s="12">
        <v>1146030</v>
      </c>
      <c r="L18" s="12">
        <v>1146030</v>
      </c>
      <c r="M18" s="18">
        <f t="shared" si="2"/>
        <v>0</v>
      </c>
      <c r="N18" s="32">
        <v>1418875</v>
      </c>
      <c r="O18" s="18">
        <f t="shared" si="3"/>
        <v>2564905</v>
      </c>
      <c r="P18" s="12">
        <v>168235</v>
      </c>
      <c r="Q18" s="12">
        <v>291586</v>
      </c>
      <c r="R18" s="12">
        <v>276606</v>
      </c>
      <c r="S18" s="12">
        <v>14980</v>
      </c>
      <c r="T18" s="18">
        <f t="shared" si="4"/>
        <v>597609</v>
      </c>
      <c r="U18" s="12">
        <v>373553</v>
      </c>
      <c r="V18" s="12">
        <v>224056</v>
      </c>
      <c r="W18" s="12">
        <v>16400</v>
      </c>
      <c r="X18" s="12">
        <v>10395</v>
      </c>
      <c r="Y18" s="12">
        <v>503972</v>
      </c>
      <c r="Z18" s="12">
        <v>364908</v>
      </c>
      <c r="AA18" s="12">
        <v>46798</v>
      </c>
      <c r="AB18" s="12">
        <v>0</v>
      </c>
      <c r="AC18" s="18">
        <f t="shared" si="5"/>
        <v>1466760</v>
      </c>
      <c r="AD18" s="12">
        <v>149</v>
      </c>
      <c r="AE18" s="12">
        <v>38781</v>
      </c>
      <c r="AF18" s="12">
        <v>223892</v>
      </c>
      <c r="AG18" s="12">
        <v>14732</v>
      </c>
      <c r="AH18" s="12">
        <v>100129</v>
      </c>
      <c r="AI18" s="18">
        <f t="shared" si="6"/>
        <v>4577583</v>
      </c>
      <c r="AJ18" s="12">
        <v>576613</v>
      </c>
      <c r="AK18" s="18">
        <f t="shared" si="7"/>
        <v>5154196</v>
      </c>
      <c r="AL18" s="19">
        <f t="shared" si="8"/>
        <v>10161</v>
      </c>
      <c r="AM18" s="10">
        <v>8011</v>
      </c>
      <c r="AN18" s="10">
        <v>9686</v>
      </c>
      <c r="AO18" s="10">
        <v>771</v>
      </c>
      <c r="AP18" s="10">
        <v>9463</v>
      </c>
      <c r="AQ18" s="10">
        <v>223</v>
      </c>
      <c r="AR18" s="10">
        <v>174</v>
      </c>
      <c r="AS18" s="10">
        <v>301</v>
      </c>
      <c r="AT18" s="10">
        <v>0</v>
      </c>
      <c r="AU18" s="10">
        <v>18645</v>
      </c>
      <c r="AV18" s="10">
        <v>0</v>
      </c>
      <c r="AW18" s="10">
        <v>23</v>
      </c>
      <c r="AX18" s="10">
        <v>75</v>
      </c>
      <c r="AY18" s="10">
        <v>6</v>
      </c>
      <c r="AZ18" s="10">
        <v>9</v>
      </c>
      <c r="BA18" s="10">
        <v>542</v>
      </c>
      <c r="BB18" s="10">
        <v>2979</v>
      </c>
      <c r="BC18" s="10">
        <v>64</v>
      </c>
      <c r="BD18" s="10">
        <v>6</v>
      </c>
      <c r="BE18" s="10">
        <v>0</v>
      </c>
      <c r="BF18" s="10">
        <v>102</v>
      </c>
      <c r="BG18" s="10">
        <v>338</v>
      </c>
      <c r="BH18" s="10">
        <v>19</v>
      </c>
      <c r="BI18" s="10">
        <v>0</v>
      </c>
      <c r="BJ18" s="19">
        <f>BL18+BN18+BO18+BP18</f>
        <v>748154</v>
      </c>
      <c r="BK18" s="10">
        <v>492982</v>
      </c>
      <c r="BL18" s="10">
        <v>639104</v>
      </c>
      <c r="BM18" s="10">
        <v>12807</v>
      </c>
      <c r="BN18" s="10">
        <v>94783</v>
      </c>
      <c r="BO18" s="10">
        <v>14267</v>
      </c>
      <c r="BP18" s="10">
        <v>0</v>
      </c>
      <c r="BQ18" s="10">
        <v>0</v>
      </c>
      <c r="BR18" s="10">
        <v>4603</v>
      </c>
      <c r="BS18" s="10">
        <v>6424</v>
      </c>
      <c r="BT18" s="10">
        <v>2278</v>
      </c>
      <c r="BU18" s="10">
        <v>2410</v>
      </c>
      <c r="BV18" s="10">
        <v>4148</v>
      </c>
      <c r="BW18" s="10">
        <v>1483461</v>
      </c>
      <c r="BX18" s="10">
        <v>1281</v>
      </c>
      <c r="BY18" s="10">
        <v>13026</v>
      </c>
      <c r="BZ18" s="10">
        <v>76</v>
      </c>
      <c r="CA18" s="10">
        <v>4751</v>
      </c>
      <c r="CB18" s="10">
        <v>6062</v>
      </c>
      <c r="CC18" s="10">
        <v>163</v>
      </c>
      <c r="CD18" s="10">
        <v>0</v>
      </c>
      <c r="CE18" s="10">
        <v>142454</v>
      </c>
      <c r="CF18" s="10">
        <v>69680</v>
      </c>
      <c r="CG18" s="10">
        <v>2949</v>
      </c>
      <c r="CH18" s="10">
        <v>51793</v>
      </c>
      <c r="CI18" s="10">
        <v>2138</v>
      </c>
      <c r="CJ18" s="10">
        <v>2470</v>
      </c>
      <c r="CK18" s="19">
        <f t="shared" si="9"/>
        <v>4608</v>
      </c>
      <c r="CL18" s="10">
        <v>3010</v>
      </c>
      <c r="CM18" s="10">
        <v>449</v>
      </c>
      <c r="CN18" s="10">
        <v>5610</v>
      </c>
      <c r="CO18" s="10">
        <v>962</v>
      </c>
      <c r="CP18" s="10">
        <v>6324</v>
      </c>
      <c r="CQ18" s="19">
        <f t="shared" si="10"/>
        <v>7286</v>
      </c>
      <c r="CR18" s="10">
        <v>4283</v>
      </c>
      <c r="CS18" s="10">
        <v>1221</v>
      </c>
      <c r="CT18" s="10">
        <v>6007</v>
      </c>
      <c r="CU18" s="10">
        <v>351</v>
      </c>
      <c r="CV18" s="10">
        <v>8553</v>
      </c>
      <c r="CW18" s="10">
        <v>0</v>
      </c>
      <c r="CX18" s="10">
        <v>0</v>
      </c>
      <c r="CY18" s="10">
        <v>36</v>
      </c>
      <c r="CZ18" s="10">
        <v>86.5</v>
      </c>
      <c r="DA18" s="10">
        <v>115</v>
      </c>
      <c r="DB18" s="10">
        <v>15504</v>
      </c>
      <c r="DC18" s="36">
        <v>573</v>
      </c>
    </row>
    <row r="19" spans="1:107" ht="12.75">
      <c r="A19" s="9" t="s">
        <v>151</v>
      </c>
      <c r="B19" s="10">
        <v>1</v>
      </c>
      <c r="C19" s="17">
        <f t="shared" si="0"/>
        <v>31.23</v>
      </c>
      <c r="D19" s="11">
        <v>31.23</v>
      </c>
      <c r="E19" s="11">
        <v>0</v>
      </c>
      <c r="F19" s="11">
        <v>47.73</v>
      </c>
      <c r="G19" s="11">
        <v>36.73</v>
      </c>
      <c r="H19" s="11">
        <v>0</v>
      </c>
      <c r="I19" s="11">
        <v>32.82</v>
      </c>
      <c r="J19" s="17">
        <f t="shared" si="1"/>
        <v>111.78</v>
      </c>
      <c r="K19" s="12">
        <v>1998469</v>
      </c>
      <c r="L19" s="12">
        <v>1998469</v>
      </c>
      <c r="M19" s="18">
        <f t="shared" si="2"/>
        <v>0</v>
      </c>
      <c r="N19" s="32">
        <v>1996900</v>
      </c>
      <c r="O19" s="18">
        <f t="shared" si="3"/>
        <v>3995369</v>
      </c>
      <c r="P19" s="12">
        <v>561139</v>
      </c>
      <c r="Q19" s="12">
        <v>588443</v>
      </c>
      <c r="R19" s="12">
        <v>588443</v>
      </c>
      <c r="S19" s="12">
        <v>0</v>
      </c>
      <c r="T19" s="18">
        <f t="shared" si="4"/>
        <v>416186</v>
      </c>
      <c r="U19" s="12">
        <v>254192</v>
      </c>
      <c r="V19" s="12">
        <v>161994</v>
      </c>
      <c r="W19" s="12">
        <v>69862</v>
      </c>
      <c r="X19" s="12">
        <v>29521</v>
      </c>
      <c r="Y19" s="12">
        <v>720728</v>
      </c>
      <c r="Z19" s="12">
        <v>719179</v>
      </c>
      <c r="AA19" s="12">
        <v>0</v>
      </c>
      <c r="AB19" s="12">
        <v>1465</v>
      </c>
      <c r="AC19" s="18">
        <f t="shared" si="5"/>
        <v>1826205</v>
      </c>
      <c r="AD19" s="12">
        <v>38000</v>
      </c>
      <c r="AE19" s="12">
        <v>21492</v>
      </c>
      <c r="AF19" s="12">
        <v>206744</v>
      </c>
      <c r="AG19" s="12">
        <v>66095</v>
      </c>
      <c r="AH19" s="12">
        <v>215626</v>
      </c>
      <c r="AI19" s="18">
        <f t="shared" si="6"/>
        <v>6930670</v>
      </c>
      <c r="AJ19" s="12">
        <v>0</v>
      </c>
      <c r="AK19" s="18">
        <f t="shared" si="7"/>
        <v>6930670</v>
      </c>
      <c r="AL19" s="19">
        <f t="shared" si="8"/>
        <v>22772</v>
      </c>
      <c r="AM19" s="10">
        <v>18159</v>
      </c>
      <c r="AN19" s="10">
        <v>17590</v>
      </c>
      <c r="AO19" s="10">
        <v>1700</v>
      </c>
      <c r="AP19" s="10">
        <v>12393</v>
      </c>
      <c r="AQ19" s="10">
        <v>5197</v>
      </c>
      <c r="AR19" s="10">
        <v>3477</v>
      </c>
      <c r="AS19" s="10">
        <v>361</v>
      </c>
      <c r="AT19" s="10">
        <v>1344</v>
      </c>
      <c r="AU19" s="10">
        <v>1482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1780</v>
      </c>
      <c r="BB19" s="10">
        <v>13233</v>
      </c>
      <c r="BC19" s="10">
        <v>235.8</v>
      </c>
      <c r="BD19" s="10">
        <v>99</v>
      </c>
      <c r="BE19" s="10">
        <v>112</v>
      </c>
      <c r="BF19" s="10">
        <v>2442</v>
      </c>
      <c r="BG19" s="10">
        <v>349</v>
      </c>
      <c r="BH19" s="10">
        <v>330</v>
      </c>
      <c r="BI19" s="10">
        <v>76</v>
      </c>
      <c r="BJ19" s="19">
        <v>1351113</v>
      </c>
      <c r="BK19" s="10">
        <v>927497</v>
      </c>
      <c r="BL19" s="10">
        <v>1075372</v>
      </c>
      <c r="BM19" s="10">
        <v>5437</v>
      </c>
      <c r="BN19" s="10">
        <v>225732</v>
      </c>
      <c r="BO19" s="10">
        <v>25935</v>
      </c>
      <c r="BP19" s="10">
        <v>24074</v>
      </c>
      <c r="BQ19" s="10">
        <v>655881</v>
      </c>
      <c r="BR19" s="10">
        <v>2918</v>
      </c>
      <c r="BS19" s="10">
        <v>2584</v>
      </c>
      <c r="BT19" s="10">
        <v>2275</v>
      </c>
      <c r="BU19" s="10">
        <v>362</v>
      </c>
      <c r="BV19" s="10">
        <v>4573</v>
      </c>
      <c r="BW19" s="10">
        <v>2399610</v>
      </c>
      <c r="BX19" s="10">
        <v>5840.4</v>
      </c>
      <c r="BY19" s="10">
        <v>22404</v>
      </c>
      <c r="BZ19" s="10">
        <v>119142</v>
      </c>
      <c r="CA19" s="10">
        <v>9038</v>
      </c>
      <c r="CB19" s="10">
        <v>14842</v>
      </c>
      <c r="CC19" s="10">
        <v>2986</v>
      </c>
      <c r="CD19" s="10">
        <v>371</v>
      </c>
      <c r="CE19" s="10">
        <v>172549</v>
      </c>
      <c r="CF19" s="10">
        <v>506727</v>
      </c>
      <c r="CG19" s="10">
        <v>661</v>
      </c>
      <c r="CH19" s="10">
        <v>48485</v>
      </c>
      <c r="CI19" s="10">
        <v>4211</v>
      </c>
      <c r="CJ19" s="10">
        <v>9802</v>
      </c>
      <c r="CK19" s="19">
        <f t="shared" si="9"/>
        <v>14013</v>
      </c>
      <c r="CL19" s="10">
        <v>6228</v>
      </c>
      <c r="CM19" s="10">
        <v>410</v>
      </c>
      <c r="CN19" s="10">
        <v>53</v>
      </c>
      <c r="CO19" s="10">
        <v>2922</v>
      </c>
      <c r="CP19" s="10">
        <v>3180</v>
      </c>
      <c r="CQ19" s="19">
        <f t="shared" si="10"/>
        <v>6102</v>
      </c>
      <c r="CR19" s="10">
        <v>2559</v>
      </c>
      <c r="CS19" s="10">
        <v>330</v>
      </c>
      <c r="CT19" s="10">
        <v>0</v>
      </c>
      <c r="CU19" s="10">
        <v>557</v>
      </c>
      <c r="CV19" s="10">
        <v>13391</v>
      </c>
      <c r="CW19" s="10">
        <v>0</v>
      </c>
      <c r="CX19" s="10">
        <v>0</v>
      </c>
      <c r="CY19" s="10">
        <v>654</v>
      </c>
      <c r="CZ19" s="10">
        <v>97</v>
      </c>
      <c r="DA19" s="10">
        <v>147</v>
      </c>
      <c r="DB19" s="10">
        <v>44604</v>
      </c>
      <c r="DC19" s="36">
        <v>1630</v>
      </c>
    </row>
    <row r="20" spans="1:107" ht="12.75">
      <c r="A20" s="9" t="s">
        <v>152</v>
      </c>
      <c r="B20" s="33">
        <v>0</v>
      </c>
      <c r="C20" s="17">
        <f t="shared" si="0"/>
        <v>16</v>
      </c>
      <c r="D20" s="11">
        <v>11</v>
      </c>
      <c r="E20" s="11">
        <v>5</v>
      </c>
      <c r="F20" s="11">
        <v>25</v>
      </c>
      <c r="G20" s="11">
        <v>18</v>
      </c>
      <c r="H20" s="11">
        <v>0</v>
      </c>
      <c r="I20" s="11">
        <v>15.44</v>
      </c>
      <c r="J20" s="17">
        <f t="shared" si="1"/>
        <v>56.44</v>
      </c>
      <c r="K20" s="12">
        <v>873934.86</v>
      </c>
      <c r="L20" s="12">
        <v>751222.86</v>
      </c>
      <c r="M20" s="18">
        <f t="shared" si="2"/>
        <v>122712</v>
      </c>
      <c r="N20" s="32">
        <v>1058283.02</v>
      </c>
      <c r="O20" s="18">
        <f t="shared" si="3"/>
        <v>1932217.88</v>
      </c>
      <c r="P20" s="12">
        <v>178889.35</v>
      </c>
      <c r="Q20" s="12">
        <v>304045</v>
      </c>
      <c r="R20" s="12">
        <v>304045</v>
      </c>
      <c r="S20" s="12">
        <v>0</v>
      </c>
      <c r="T20" s="18">
        <f t="shared" si="4"/>
        <v>260931</v>
      </c>
      <c r="U20" s="12">
        <v>174423</v>
      </c>
      <c r="V20" s="12">
        <v>86508</v>
      </c>
      <c r="W20" s="12">
        <v>13762</v>
      </c>
      <c r="X20" s="12" t="s">
        <v>187</v>
      </c>
      <c r="Y20" s="12">
        <v>389255</v>
      </c>
      <c r="Z20" s="12">
        <v>389255</v>
      </c>
      <c r="AA20" s="12" t="s">
        <v>187</v>
      </c>
      <c r="AB20" s="12">
        <v>0</v>
      </c>
      <c r="AC20" s="18">
        <f t="shared" si="5"/>
        <v>967993</v>
      </c>
      <c r="AD20" s="12">
        <v>10630.61</v>
      </c>
      <c r="AE20" s="12">
        <v>63615.67</v>
      </c>
      <c r="AF20" s="12">
        <v>29854.23</v>
      </c>
      <c r="AG20" s="12">
        <v>4075</v>
      </c>
      <c r="AH20" s="12">
        <v>144995.22</v>
      </c>
      <c r="AI20" s="18">
        <v>3818479.09</v>
      </c>
      <c r="AJ20" s="12">
        <v>433.51</v>
      </c>
      <c r="AK20" s="18">
        <f t="shared" si="7"/>
        <v>3818912.5999999996</v>
      </c>
      <c r="AL20" s="19">
        <f t="shared" si="8"/>
        <v>11929</v>
      </c>
      <c r="AM20" s="10">
        <v>12926</v>
      </c>
      <c r="AN20" s="10">
        <v>11762</v>
      </c>
      <c r="AO20" s="10">
        <v>3249</v>
      </c>
      <c r="AP20" s="10">
        <v>11084</v>
      </c>
      <c r="AQ20" s="10">
        <v>678</v>
      </c>
      <c r="AR20" s="10">
        <v>0</v>
      </c>
      <c r="AS20" s="10">
        <v>163</v>
      </c>
      <c r="AT20" s="10">
        <v>4</v>
      </c>
      <c r="AU20" s="10">
        <v>75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420</v>
      </c>
      <c r="BC20" s="10">
        <v>0</v>
      </c>
      <c r="BD20" s="10">
        <v>41</v>
      </c>
      <c r="BE20" s="10">
        <v>0</v>
      </c>
      <c r="BF20" s="10">
        <v>3</v>
      </c>
      <c r="BG20" s="10">
        <v>52</v>
      </c>
      <c r="BH20" s="10">
        <v>9</v>
      </c>
      <c r="BI20" s="10">
        <v>0</v>
      </c>
      <c r="BJ20" s="19">
        <v>814329</v>
      </c>
      <c r="BK20" s="10">
        <v>579197</v>
      </c>
      <c r="BL20" s="10">
        <v>697163</v>
      </c>
      <c r="BM20" s="10">
        <v>15247</v>
      </c>
      <c r="BN20" s="10">
        <v>85732</v>
      </c>
      <c r="BO20" s="10">
        <v>15535</v>
      </c>
      <c r="BP20" s="10">
        <v>15899</v>
      </c>
      <c r="BQ20" s="10">
        <v>12242</v>
      </c>
      <c r="BR20" s="10">
        <v>3572</v>
      </c>
      <c r="BS20" s="10">
        <v>3572</v>
      </c>
      <c r="BT20" s="10">
        <v>1276</v>
      </c>
      <c r="BU20" s="10">
        <v>1317</v>
      </c>
      <c r="BV20" s="10">
        <v>2984</v>
      </c>
      <c r="BW20" s="10">
        <v>71133</v>
      </c>
      <c r="BX20" s="10">
        <v>831</v>
      </c>
      <c r="BY20" s="10">
        <v>16152</v>
      </c>
      <c r="BZ20" s="10">
        <v>433</v>
      </c>
      <c r="CA20" s="10">
        <v>10771</v>
      </c>
      <c r="CB20" s="10">
        <v>5237</v>
      </c>
      <c r="CC20" s="10">
        <v>233</v>
      </c>
      <c r="CD20" s="10">
        <v>0</v>
      </c>
      <c r="CE20" s="10">
        <v>68960</v>
      </c>
      <c r="CF20" s="10">
        <v>75532</v>
      </c>
      <c r="CG20" s="10">
        <v>624</v>
      </c>
      <c r="CH20" s="10">
        <v>29971</v>
      </c>
      <c r="CI20" s="10">
        <v>2876</v>
      </c>
      <c r="CJ20" s="10">
        <v>2610</v>
      </c>
      <c r="CK20" s="19">
        <f t="shared" si="9"/>
        <v>5486</v>
      </c>
      <c r="CL20" s="10">
        <v>3433</v>
      </c>
      <c r="CM20" s="10">
        <v>121</v>
      </c>
      <c r="CN20" s="10">
        <v>0</v>
      </c>
      <c r="CO20" s="10">
        <v>1881</v>
      </c>
      <c r="CP20" s="10">
        <v>3401</v>
      </c>
      <c r="CQ20" s="19">
        <f t="shared" si="10"/>
        <v>5282</v>
      </c>
      <c r="CR20" s="10">
        <v>3283</v>
      </c>
      <c r="CS20" s="10">
        <v>4</v>
      </c>
      <c r="CT20" s="10">
        <v>1063</v>
      </c>
      <c r="CU20" s="10">
        <v>207</v>
      </c>
      <c r="CV20" s="10">
        <v>4277</v>
      </c>
      <c r="CW20" s="10">
        <v>0</v>
      </c>
      <c r="CX20" s="10">
        <v>0</v>
      </c>
      <c r="CY20" s="10">
        <v>0</v>
      </c>
      <c r="CZ20" s="10">
        <v>86</v>
      </c>
      <c r="DA20" s="10">
        <v>112</v>
      </c>
      <c r="DB20" s="10">
        <v>25878</v>
      </c>
      <c r="DC20" s="36">
        <v>2315</v>
      </c>
    </row>
    <row r="21" spans="1:107" ht="12.75">
      <c r="A21" s="9" t="s">
        <v>153</v>
      </c>
      <c r="B21" s="10">
        <v>1</v>
      </c>
      <c r="C21" s="17">
        <f t="shared" si="0"/>
        <v>44.75</v>
      </c>
      <c r="D21" s="11">
        <v>29.75</v>
      </c>
      <c r="E21" s="11">
        <v>15</v>
      </c>
      <c r="F21" s="11">
        <v>48.3</v>
      </c>
      <c r="G21" s="11">
        <v>40.4</v>
      </c>
      <c r="H21" s="11">
        <v>0</v>
      </c>
      <c r="I21" s="11">
        <v>49.74</v>
      </c>
      <c r="J21" s="17">
        <f t="shared" si="1"/>
        <v>142.79</v>
      </c>
      <c r="K21" s="12">
        <v>3194101.33</v>
      </c>
      <c r="L21" s="12">
        <v>1850888.47</v>
      </c>
      <c r="M21" s="18">
        <f t="shared" si="2"/>
        <v>1343212.86</v>
      </c>
      <c r="N21" s="32">
        <v>1922882.73</v>
      </c>
      <c r="O21" s="18">
        <f t="shared" si="3"/>
        <v>5116984.0600000005</v>
      </c>
      <c r="P21" s="12">
        <v>789844.67</v>
      </c>
      <c r="Q21" s="12">
        <v>1279518.12</v>
      </c>
      <c r="R21" s="12">
        <v>1279518.12</v>
      </c>
      <c r="S21" s="12">
        <v>0</v>
      </c>
      <c r="T21" s="18">
        <f t="shared" si="4"/>
        <v>512983.83999999997</v>
      </c>
      <c r="U21" s="12">
        <v>130834.84</v>
      </c>
      <c r="V21" s="12">
        <v>382149</v>
      </c>
      <c r="W21" s="12">
        <v>194048</v>
      </c>
      <c r="X21" s="12">
        <v>59710</v>
      </c>
      <c r="Y21" s="12">
        <v>1315128</v>
      </c>
      <c r="Z21" s="12">
        <v>1314407</v>
      </c>
      <c r="AA21" s="12">
        <v>104463.8</v>
      </c>
      <c r="AB21" s="12">
        <v>0</v>
      </c>
      <c r="AC21" s="18">
        <f t="shared" si="5"/>
        <v>3465851.76</v>
      </c>
      <c r="AD21" s="12">
        <v>47445.07</v>
      </c>
      <c r="AE21" s="12">
        <v>864760.06</v>
      </c>
      <c r="AF21" s="12">
        <v>621157.55</v>
      </c>
      <c r="AG21" s="12">
        <v>105978.21</v>
      </c>
      <c r="AH21" s="12">
        <v>386190.68</v>
      </c>
      <c r="AI21" s="18">
        <f t="shared" si="6"/>
        <v>11398212.060000004</v>
      </c>
      <c r="AJ21" s="12">
        <v>2034608</v>
      </c>
      <c r="AK21" s="18">
        <f t="shared" si="7"/>
        <v>13432820.060000004</v>
      </c>
      <c r="AL21" s="19">
        <f t="shared" si="8"/>
        <v>30304</v>
      </c>
      <c r="AM21" s="10">
        <v>21892</v>
      </c>
      <c r="AN21" s="10">
        <v>25768</v>
      </c>
      <c r="AO21" s="10">
        <v>233</v>
      </c>
      <c r="AP21" s="10">
        <v>21698</v>
      </c>
      <c r="AQ21" s="10">
        <v>4070</v>
      </c>
      <c r="AR21" s="10">
        <v>3352</v>
      </c>
      <c r="AS21" s="10">
        <v>1020</v>
      </c>
      <c r="AT21" s="10">
        <v>164</v>
      </c>
      <c r="AU21" s="10">
        <v>704</v>
      </c>
      <c r="AV21" s="10">
        <v>5526</v>
      </c>
      <c r="AW21" s="10">
        <v>17</v>
      </c>
      <c r="AX21" s="10">
        <v>17</v>
      </c>
      <c r="AY21" s="10">
        <v>2</v>
      </c>
      <c r="AZ21" s="10">
        <v>15</v>
      </c>
      <c r="BA21" s="10">
        <v>11366</v>
      </c>
      <c r="BB21" s="10">
        <v>42167</v>
      </c>
      <c r="BC21" s="10">
        <v>0</v>
      </c>
      <c r="BD21" s="10">
        <v>743</v>
      </c>
      <c r="BE21" s="10">
        <v>0</v>
      </c>
      <c r="BF21" s="10">
        <v>911</v>
      </c>
      <c r="BG21" s="10">
        <v>885</v>
      </c>
      <c r="BH21" s="10">
        <v>426</v>
      </c>
      <c r="BI21" s="10">
        <v>15</v>
      </c>
      <c r="BJ21" s="19">
        <f>BL21+BN21+BO21+BP21</f>
        <v>1681759</v>
      </c>
      <c r="BK21" s="10">
        <v>1124059</v>
      </c>
      <c r="BL21" s="10">
        <v>1363517</v>
      </c>
      <c r="BM21" s="10">
        <v>108880</v>
      </c>
      <c r="BN21" s="10">
        <v>296311</v>
      </c>
      <c r="BO21" s="10">
        <v>21753</v>
      </c>
      <c r="BP21" s="10">
        <v>178</v>
      </c>
      <c r="BQ21" s="10">
        <v>627718</v>
      </c>
      <c r="BR21" s="10">
        <v>3563</v>
      </c>
      <c r="BS21" s="10">
        <v>20372</v>
      </c>
      <c r="BT21" s="10">
        <v>2283</v>
      </c>
      <c r="BU21" s="10">
        <v>1001</v>
      </c>
      <c r="BV21" s="10">
        <v>23731</v>
      </c>
      <c r="BW21" s="10">
        <v>4474896</v>
      </c>
      <c r="BX21" s="10">
        <v>5885</v>
      </c>
      <c r="BY21" s="10">
        <v>140938</v>
      </c>
      <c r="BZ21" s="10">
        <v>11589</v>
      </c>
      <c r="CA21" s="10">
        <v>12971</v>
      </c>
      <c r="CB21" s="10">
        <v>6138</v>
      </c>
      <c r="CC21" s="10">
        <v>6262</v>
      </c>
      <c r="CD21" s="10">
        <v>787</v>
      </c>
      <c r="CE21" s="10">
        <v>297468</v>
      </c>
      <c r="CF21" s="10">
        <v>377197</v>
      </c>
      <c r="CG21" s="10">
        <v>230</v>
      </c>
      <c r="CH21" s="10">
        <v>200471</v>
      </c>
      <c r="CI21" s="10">
        <v>6718</v>
      </c>
      <c r="CJ21" s="10">
        <v>6811</v>
      </c>
      <c r="CK21" s="19">
        <f t="shared" si="9"/>
        <v>13529</v>
      </c>
      <c r="CL21" s="10">
        <v>7303</v>
      </c>
      <c r="CM21" s="10">
        <v>887</v>
      </c>
      <c r="CN21" s="10">
        <v>13568</v>
      </c>
      <c r="CO21" s="10">
        <v>2526</v>
      </c>
      <c r="CP21" s="10">
        <v>7860</v>
      </c>
      <c r="CQ21" s="19">
        <f t="shared" si="10"/>
        <v>10386</v>
      </c>
      <c r="CR21" s="10">
        <v>2730</v>
      </c>
      <c r="CS21" s="10">
        <v>337</v>
      </c>
      <c r="CT21" s="10">
        <v>7139</v>
      </c>
      <c r="CU21" s="10">
        <v>195</v>
      </c>
      <c r="CV21" s="10">
        <v>6827</v>
      </c>
      <c r="CW21" s="10">
        <v>404</v>
      </c>
      <c r="CX21" s="10">
        <v>7057</v>
      </c>
      <c r="CY21" s="10">
        <v>2423</v>
      </c>
      <c r="CZ21" s="10">
        <v>168</v>
      </c>
      <c r="DA21" s="10">
        <v>242</v>
      </c>
      <c r="DB21" s="10">
        <v>52516</v>
      </c>
      <c r="DC21" s="36">
        <v>6005</v>
      </c>
    </row>
    <row r="22" spans="1:107" ht="12.75">
      <c r="A22" s="39" t="s">
        <v>154</v>
      </c>
      <c r="B22" s="40">
        <v>1</v>
      </c>
      <c r="C22" s="41">
        <v>28.9</v>
      </c>
      <c r="D22" s="41">
        <v>27.4</v>
      </c>
      <c r="E22" s="41">
        <v>1.5</v>
      </c>
      <c r="F22" s="41">
        <v>60.27</v>
      </c>
      <c r="G22" s="41">
        <v>38.29</v>
      </c>
      <c r="H22" s="41">
        <v>0</v>
      </c>
      <c r="I22" s="41">
        <v>38.06</v>
      </c>
      <c r="J22" s="41">
        <v>127.23</v>
      </c>
      <c r="K22" s="45">
        <v>1938471</v>
      </c>
      <c r="L22" s="45">
        <v>1814915</v>
      </c>
      <c r="M22" s="45">
        <f t="shared" si="2"/>
        <v>123556</v>
      </c>
      <c r="N22" s="45">
        <v>2376645</v>
      </c>
      <c r="O22" s="45">
        <f t="shared" si="3"/>
        <v>4315116</v>
      </c>
      <c r="P22" s="45">
        <v>672928</v>
      </c>
      <c r="Q22" s="45">
        <v>671916</v>
      </c>
      <c r="R22" s="45">
        <v>661153</v>
      </c>
      <c r="S22" s="12">
        <v>0</v>
      </c>
      <c r="T22" s="45">
        <v>963744</v>
      </c>
      <c r="U22" s="45">
        <v>712256</v>
      </c>
      <c r="V22" s="46">
        <v>251488</v>
      </c>
      <c r="W22" s="45">
        <v>287721</v>
      </c>
      <c r="X22" s="45">
        <v>11484</v>
      </c>
      <c r="Y22" s="45">
        <v>1436220</v>
      </c>
      <c r="Z22" s="45">
        <v>934260</v>
      </c>
      <c r="AA22" s="45">
        <v>121063</v>
      </c>
      <c r="AB22" s="45">
        <v>4321</v>
      </c>
      <c r="AC22" s="45">
        <f aca="true" t="shared" si="12" ref="AC22:AC27">SUM(Q22,T22,W22,X22,Y22,AA22,AB22)</f>
        <v>3496469</v>
      </c>
      <c r="AD22" s="45">
        <v>17203</v>
      </c>
      <c r="AE22" s="45">
        <v>245607</v>
      </c>
      <c r="AF22" s="45">
        <v>376688</v>
      </c>
      <c r="AG22" s="45">
        <v>47425</v>
      </c>
      <c r="AH22" s="45">
        <v>271639</v>
      </c>
      <c r="AI22" s="45">
        <v>9443075</v>
      </c>
      <c r="AJ22" s="12">
        <v>0</v>
      </c>
      <c r="AK22" s="45">
        <f t="shared" si="7"/>
        <v>9443075</v>
      </c>
      <c r="AL22" s="42">
        <v>25313</v>
      </c>
      <c r="AM22" s="42">
        <v>22169</v>
      </c>
      <c r="AN22" s="43">
        <v>24040</v>
      </c>
      <c r="AO22" s="10">
        <v>0</v>
      </c>
      <c r="AP22" s="44">
        <v>15274</v>
      </c>
      <c r="AQ22" s="44">
        <v>8766</v>
      </c>
      <c r="AR22" s="44">
        <v>1118</v>
      </c>
      <c r="AS22" s="44">
        <v>155</v>
      </c>
      <c r="AT22" s="10">
        <v>0</v>
      </c>
      <c r="AU22" s="44">
        <v>11273</v>
      </c>
      <c r="AV22" s="10">
        <v>0</v>
      </c>
      <c r="AW22" s="44">
        <v>294</v>
      </c>
      <c r="AX22" s="44">
        <v>294</v>
      </c>
      <c r="AY22" s="44">
        <v>12</v>
      </c>
      <c r="AZ22" s="44">
        <v>2</v>
      </c>
      <c r="BA22" s="44">
        <v>2897</v>
      </c>
      <c r="BB22" s="44">
        <v>53169</v>
      </c>
      <c r="BC22" s="44">
        <v>160</v>
      </c>
      <c r="BD22" s="44">
        <v>46</v>
      </c>
      <c r="BE22" s="44">
        <v>167</v>
      </c>
      <c r="BF22" s="44">
        <v>304</v>
      </c>
      <c r="BG22" s="44">
        <v>55</v>
      </c>
      <c r="BH22" s="44">
        <v>126</v>
      </c>
      <c r="BI22" s="44">
        <v>4</v>
      </c>
      <c r="BJ22" s="44">
        <v>1150649</v>
      </c>
      <c r="BK22" s="44">
        <v>850238</v>
      </c>
      <c r="BL22" s="44">
        <v>977558</v>
      </c>
      <c r="BM22" s="44">
        <v>9613</v>
      </c>
      <c r="BN22" s="44">
        <v>141901</v>
      </c>
      <c r="BO22" s="44">
        <v>31190</v>
      </c>
      <c r="BP22" s="44" t="s">
        <v>187</v>
      </c>
      <c r="BQ22" s="44">
        <v>333798</v>
      </c>
      <c r="BR22" s="44">
        <v>4750</v>
      </c>
      <c r="BS22" s="44">
        <v>4750</v>
      </c>
      <c r="BT22" s="44">
        <v>2337</v>
      </c>
      <c r="BU22" s="44">
        <v>1064</v>
      </c>
      <c r="BV22" s="44">
        <v>10894</v>
      </c>
      <c r="BW22" s="44">
        <v>2518228</v>
      </c>
      <c r="BX22" s="44">
        <v>6870</v>
      </c>
      <c r="BY22" s="44">
        <v>14490</v>
      </c>
      <c r="BZ22" s="44">
        <v>93048</v>
      </c>
      <c r="CA22" s="44">
        <v>60166</v>
      </c>
      <c r="CB22" s="44">
        <v>132696</v>
      </c>
      <c r="CC22" s="44">
        <v>1143</v>
      </c>
      <c r="CD22" s="44">
        <v>54</v>
      </c>
      <c r="CE22" s="44">
        <v>293319</v>
      </c>
      <c r="CF22" s="44">
        <v>177715</v>
      </c>
      <c r="CG22" s="44">
        <v>215</v>
      </c>
      <c r="CH22" s="44">
        <v>33560</v>
      </c>
      <c r="CI22" s="44">
        <v>3832</v>
      </c>
      <c r="CJ22" s="44">
        <v>5168</v>
      </c>
      <c r="CK22" s="44">
        <f t="shared" si="9"/>
        <v>9000</v>
      </c>
      <c r="CL22" s="44">
        <v>5920</v>
      </c>
      <c r="CM22" s="44">
        <v>530</v>
      </c>
      <c r="CN22" s="44">
        <v>14288</v>
      </c>
      <c r="CO22" s="44">
        <v>1501</v>
      </c>
      <c r="CP22" s="44">
        <v>9148</v>
      </c>
      <c r="CQ22" s="44">
        <f t="shared" si="10"/>
        <v>10649</v>
      </c>
      <c r="CR22" s="44">
        <v>4118</v>
      </c>
      <c r="CS22" s="44">
        <v>1033</v>
      </c>
      <c r="CT22" s="44">
        <v>13603</v>
      </c>
      <c r="CU22" s="44">
        <v>359</v>
      </c>
      <c r="CV22" s="44">
        <v>9381</v>
      </c>
      <c r="CW22" s="10">
        <v>0</v>
      </c>
      <c r="CX22" s="10">
        <v>0</v>
      </c>
      <c r="CY22" s="44">
        <v>7547</v>
      </c>
      <c r="CZ22" s="44">
        <v>81</v>
      </c>
      <c r="DA22" s="44">
        <v>279</v>
      </c>
      <c r="DB22" s="44">
        <v>44671</v>
      </c>
      <c r="DC22" s="44">
        <v>802</v>
      </c>
    </row>
    <row r="23" spans="1:107" ht="12.75">
      <c r="A23" s="9" t="s">
        <v>155</v>
      </c>
      <c r="B23" s="33">
        <v>0</v>
      </c>
      <c r="C23" s="17">
        <f>D23+E23</f>
        <v>30.7</v>
      </c>
      <c r="D23" s="11">
        <v>26.7</v>
      </c>
      <c r="E23" s="11">
        <v>4</v>
      </c>
      <c r="F23" s="11">
        <v>51.75</v>
      </c>
      <c r="G23" s="11">
        <v>26</v>
      </c>
      <c r="H23" s="11">
        <v>0</v>
      </c>
      <c r="I23" s="11">
        <v>37.51</v>
      </c>
      <c r="J23" s="17">
        <f>C23+F23+H23+I23</f>
        <v>119.96000000000001</v>
      </c>
      <c r="K23" s="12">
        <v>2459151</v>
      </c>
      <c r="L23" s="12">
        <v>2129967</v>
      </c>
      <c r="M23" s="18">
        <f>K23-L23</f>
        <v>329184</v>
      </c>
      <c r="N23" s="32">
        <v>2526051</v>
      </c>
      <c r="O23" s="18">
        <f>K23+N23</f>
        <v>4985202</v>
      </c>
      <c r="P23" s="12">
        <v>792207</v>
      </c>
      <c r="Q23" s="12">
        <v>736688</v>
      </c>
      <c r="R23" s="12">
        <v>731873</v>
      </c>
      <c r="S23" s="12">
        <v>4815</v>
      </c>
      <c r="T23" s="18">
        <f>U23+V23</f>
        <v>235642</v>
      </c>
      <c r="U23" s="12">
        <v>125008</v>
      </c>
      <c r="V23" s="12">
        <v>110634</v>
      </c>
      <c r="W23" s="12">
        <v>25527</v>
      </c>
      <c r="X23" s="12">
        <v>50517</v>
      </c>
      <c r="Y23" s="12">
        <v>1361711</v>
      </c>
      <c r="Z23" s="12">
        <v>1359188</v>
      </c>
      <c r="AA23" s="12">
        <v>43536</v>
      </c>
      <c r="AB23" s="12">
        <v>0</v>
      </c>
      <c r="AC23" s="18">
        <f t="shared" si="12"/>
        <v>2453621</v>
      </c>
      <c r="AD23" s="12">
        <v>22177</v>
      </c>
      <c r="AE23" s="12">
        <v>4806</v>
      </c>
      <c r="AF23" s="12">
        <v>316449</v>
      </c>
      <c r="AG23" s="12">
        <v>183562</v>
      </c>
      <c r="AH23" s="12">
        <v>584771</v>
      </c>
      <c r="AI23" s="18">
        <f>SUM(O23,P23,Q23,T23,W23,X23,Y23,AA23,AB23,AD23,AE23,AF23,AG23,AH23)</f>
        <v>9342795</v>
      </c>
      <c r="AJ23" s="12">
        <v>1809079</v>
      </c>
      <c r="AK23" s="18">
        <f>AJ23+AI23</f>
        <v>11151874</v>
      </c>
      <c r="AL23" s="19">
        <f>SUM(AN23,AR23,AS23,AT23)</f>
        <v>21042</v>
      </c>
      <c r="AM23" s="10" t="s">
        <v>187</v>
      </c>
      <c r="AN23" s="10">
        <v>19480</v>
      </c>
      <c r="AO23" s="10" t="s">
        <v>187</v>
      </c>
      <c r="AP23" s="10">
        <v>14379</v>
      </c>
      <c r="AQ23" s="10">
        <v>5101</v>
      </c>
      <c r="AR23" s="10">
        <v>162</v>
      </c>
      <c r="AS23" s="10">
        <v>212</v>
      </c>
      <c r="AT23" s="10">
        <v>1188</v>
      </c>
      <c r="AU23" s="10">
        <v>8764</v>
      </c>
      <c r="AV23" s="10">
        <v>0</v>
      </c>
      <c r="AW23" s="10">
        <v>16</v>
      </c>
      <c r="AX23" s="10">
        <v>16</v>
      </c>
      <c r="AY23" s="10">
        <v>9</v>
      </c>
      <c r="AZ23" s="10">
        <v>3</v>
      </c>
      <c r="BA23" s="10" t="s">
        <v>187</v>
      </c>
      <c r="BB23" s="10">
        <v>3217</v>
      </c>
      <c r="BC23" s="10">
        <v>908</v>
      </c>
      <c r="BD23" s="10">
        <v>190</v>
      </c>
      <c r="BE23" s="10">
        <v>0</v>
      </c>
      <c r="BF23" s="10">
        <v>171</v>
      </c>
      <c r="BG23" s="10">
        <v>218</v>
      </c>
      <c r="BH23" s="10">
        <v>207</v>
      </c>
      <c r="BI23" s="10">
        <v>0</v>
      </c>
      <c r="BJ23" s="19">
        <f>BL23+BN23+BO23+BP23</f>
        <v>1295099</v>
      </c>
      <c r="BK23" s="10">
        <v>936276</v>
      </c>
      <c r="BL23" s="10">
        <v>1008055</v>
      </c>
      <c r="BM23" s="10">
        <v>4634</v>
      </c>
      <c r="BN23" s="10">
        <v>217138</v>
      </c>
      <c r="BO23" s="10">
        <v>61426</v>
      </c>
      <c r="BP23" s="10">
        <v>8480</v>
      </c>
      <c r="BQ23" s="10">
        <v>249603</v>
      </c>
      <c r="BR23" s="10">
        <v>918</v>
      </c>
      <c r="BS23" s="10">
        <v>915</v>
      </c>
      <c r="BT23" s="10">
        <v>420</v>
      </c>
      <c r="BU23" s="10">
        <v>357</v>
      </c>
      <c r="BV23" s="10">
        <v>59180</v>
      </c>
      <c r="BW23" s="10">
        <v>1681910</v>
      </c>
      <c r="BX23" s="10">
        <v>3720</v>
      </c>
      <c r="BY23" s="10">
        <v>10558</v>
      </c>
      <c r="BZ23" s="10">
        <v>3001</v>
      </c>
      <c r="CA23" s="10">
        <v>21825</v>
      </c>
      <c r="CB23" s="10">
        <v>10445</v>
      </c>
      <c r="CC23" s="10">
        <v>1319</v>
      </c>
      <c r="CD23" s="10">
        <v>63143</v>
      </c>
      <c r="CE23" s="10">
        <v>414322</v>
      </c>
      <c r="CF23" s="10">
        <v>155405</v>
      </c>
      <c r="CG23" s="10">
        <v>235794</v>
      </c>
      <c r="CH23" s="10">
        <v>56640</v>
      </c>
      <c r="CI23" s="10">
        <v>3275</v>
      </c>
      <c r="CJ23" s="10">
        <v>5570</v>
      </c>
      <c r="CK23" s="19">
        <f>CI23+CJ23</f>
        <v>8845</v>
      </c>
      <c r="CL23" s="10">
        <v>5846</v>
      </c>
      <c r="CM23" s="10">
        <v>351</v>
      </c>
      <c r="CN23" s="10">
        <v>8724</v>
      </c>
      <c r="CO23" s="10">
        <v>3557</v>
      </c>
      <c r="CP23" s="10">
        <v>17561</v>
      </c>
      <c r="CQ23" s="19">
        <f>CP23+CO23</f>
        <v>21118</v>
      </c>
      <c r="CR23" s="10">
        <v>7851</v>
      </c>
      <c r="CS23" s="10">
        <v>2494</v>
      </c>
      <c r="CT23" s="10">
        <v>10804</v>
      </c>
      <c r="CU23" s="10">
        <v>776</v>
      </c>
      <c r="CV23" s="10">
        <v>19368</v>
      </c>
      <c r="CW23" s="10">
        <v>1818</v>
      </c>
      <c r="CX23" s="10">
        <v>16799</v>
      </c>
      <c r="CY23" s="10">
        <v>2569</v>
      </c>
      <c r="CZ23" s="10">
        <v>89</v>
      </c>
      <c r="DA23" s="10">
        <v>181</v>
      </c>
      <c r="DB23" s="10">
        <v>34026</v>
      </c>
      <c r="DC23" s="36">
        <v>2725</v>
      </c>
    </row>
    <row r="24" spans="1:107" ht="12.75">
      <c r="A24" s="9" t="s">
        <v>156</v>
      </c>
      <c r="B24" s="33">
        <v>0</v>
      </c>
      <c r="C24" s="17">
        <f>D24+E24</f>
        <v>13</v>
      </c>
      <c r="D24" s="11">
        <v>13</v>
      </c>
      <c r="E24" s="11">
        <v>0</v>
      </c>
      <c r="F24" s="11">
        <v>34.25</v>
      </c>
      <c r="G24" s="11">
        <v>25.5</v>
      </c>
      <c r="H24" s="11">
        <v>0</v>
      </c>
      <c r="I24" s="11">
        <v>12.4</v>
      </c>
      <c r="J24" s="17">
        <f>C24+F24+H24+I24</f>
        <v>59.65</v>
      </c>
      <c r="K24" s="12">
        <v>1014732</v>
      </c>
      <c r="L24" s="12">
        <v>1014732</v>
      </c>
      <c r="M24" s="18">
        <f>K24-L24</f>
        <v>0</v>
      </c>
      <c r="N24" s="32">
        <v>1604096</v>
      </c>
      <c r="O24" s="18">
        <f>K24+N24</f>
        <v>2618828</v>
      </c>
      <c r="P24" s="12">
        <v>174113</v>
      </c>
      <c r="Q24" s="12">
        <v>259518</v>
      </c>
      <c r="R24" s="12">
        <v>255938</v>
      </c>
      <c r="S24" s="12">
        <v>3580</v>
      </c>
      <c r="T24" s="18">
        <f>U24+V24</f>
        <v>588402</v>
      </c>
      <c r="U24" s="12">
        <v>393393</v>
      </c>
      <c r="V24" s="12">
        <v>195009</v>
      </c>
      <c r="W24" s="12">
        <v>32633</v>
      </c>
      <c r="X24" s="12">
        <v>2919</v>
      </c>
      <c r="Y24" s="12">
        <v>941752</v>
      </c>
      <c r="Z24" s="12">
        <v>325864</v>
      </c>
      <c r="AA24" s="12">
        <v>26147</v>
      </c>
      <c r="AB24" s="12">
        <v>0</v>
      </c>
      <c r="AC24" s="18">
        <f t="shared" si="12"/>
        <v>1851371</v>
      </c>
      <c r="AD24" s="12">
        <v>29180</v>
      </c>
      <c r="AE24" s="12">
        <v>169779</v>
      </c>
      <c r="AF24" s="12">
        <v>79790</v>
      </c>
      <c r="AG24" s="12">
        <v>103129</v>
      </c>
      <c r="AH24" s="12">
        <v>203317</v>
      </c>
      <c r="AI24" s="18">
        <f>SUM(O24,P24,Q24,T24,W24,X24,Y24,AA24,AB24,AD24,AE24,AF24,AG24,AH24)</f>
        <v>5229507</v>
      </c>
      <c r="AJ24" s="12">
        <v>1001194</v>
      </c>
      <c r="AK24" s="18">
        <f>AJ24+AI24</f>
        <v>6230701</v>
      </c>
      <c r="AL24" s="19">
        <f>SUM(AN24,AR24,AS24,AT24)</f>
        <v>8335</v>
      </c>
      <c r="AM24" s="10">
        <v>6420</v>
      </c>
      <c r="AN24" s="10">
        <v>5056</v>
      </c>
      <c r="AO24" s="10">
        <v>29</v>
      </c>
      <c r="AP24" s="10">
        <v>4165</v>
      </c>
      <c r="AQ24" s="10">
        <v>891</v>
      </c>
      <c r="AR24" s="10">
        <v>1700</v>
      </c>
      <c r="AS24" s="10">
        <v>776</v>
      </c>
      <c r="AT24" s="10">
        <v>803</v>
      </c>
      <c r="AU24" s="10">
        <v>26245</v>
      </c>
      <c r="AV24" s="10">
        <v>12</v>
      </c>
      <c r="AW24" s="10">
        <v>32</v>
      </c>
      <c r="AX24" s="10">
        <v>28</v>
      </c>
      <c r="AY24" s="10">
        <v>19</v>
      </c>
      <c r="AZ24" s="10">
        <v>8</v>
      </c>
      <c r="BA24" s="10">
        <v>301</v>
      </c>
      <c r="BB24" s="10">
        <v>8549</v>
      </c>
      <c r="BC24" s="10">
        <v>47</v>
      </c>
      <c r="BD24" s="10">
        <v>129</v>
      </c>
      <c r="BE24" s="10">
        <v>0</v>
      </c>
      <c r="BF24" s="10">
        <v>60</v>
      </c>
      <c r="BG24" s="10">
        <v>144</v>
      </c>
      <c r="BH24" s="10">
        <v>268</v>
      </c>
      <c r="BI24" s="10">
        <v>0</v>
      </c>
      <c r="BJ24" s="19">
        <f>BL24+BN24+BO24+BP24</f>
        <v>758667</v>
      </c>
      <c r="BK24" s="10">
        <v>630986</v>
      </c>
      <c r="BL24" s="10">
        <v>580207</v>
      </c>
      <c r="BM24" s="10">
        <v>2887</v>
      </c>
      <c r="BN24" s="10">
        <v>113698</v>
      </c>
      <c r="BO24" s="10">
        <v>38327</v>
      </c>
      <c r="BP24" s="10">
        <v>26435</v>
      </c>
      <c r="BQ24" s="10">
        <v>311815</v>
      </c>
      <c r="BR24" s="10">
        <v>3082</v>
      </c>
      <c r="BS24" s="10">
        <v>3067</v>
      </c>
      <c r="BT24" s="10">
        <v>1460</v>
      </c>
      <c r="BU24" s="10">
        <v>820</v>
      </c>
      <c r="BV24" s="10">
        <v>4207</v>
      </c>
      <c r="BW24" s="10">
        <v>2122655</v>
      </c>
      <c r="BX24" s="10">
        <v>4741</v>
      </c>
      <c r="BY24" s="10">
        <v>24394</v>
      </c>
      <c r="BZ24" s="10">
        <v>37053</v>
      </c>
      <c r="CA24" s="10">
        <v>2243</v>
      </c>
      <c r="CB24" s="10">
        <v>5523</v>
      </c>
      <c r="CC24" s="10">
        <v>2849</v>
      </c>
      <c r="CD24" s="10">
        <v>5561</v>
      </c>
      <c r="CE24" s="10">
        <v>144032</v>
      </c>
      <c r="CF24" s="10">
        <v>164738</v>
      </c>
      <c r="CG24" s="10">
        <v>308</v>
      </c>
      <c r="CH24" s="10">
        <v>27390</v>
      </c>
      <c r="CI24" s="10">
        <v>2230</v>
      </c>
      <c r="CJ24" s="10">
        <v>3254</v>
      </c>
      <c r="CK24" s="19">
        <f>CI24+CJ24</f>
        <v>5484</v>
      </c>
      <c r="CL24" s="10">
        <v>2977</v>
      </c>
      <c r="CM24" s="10">
        <v>346</v>
      </c>
      <c r="CN24" s="10">
        <v>7175</v>
      </c>
      <c r="CO24" s="10">
        <v>2095</v>
      </c>
      <c r="CP24" s="10">
        <v>7752</v>
      </c>
      <c r="CQ24" s="19">
        <f>CP24+CO24</f>
        <v>9847</v>
      </c>
      <c r="CR24" s="10">
        <v>5044</v>
      </c>
      <c r="CS24" s="10">
        <v>1264</v>
      </c>
      <c r="CT24" s="10">
        <v>5987</v>
      </c>
      <c r="CU24" s="10">
        <v>467</v>
      </c>
      <c r="CV24" s="10">
        <v>14691</v>
      </c>
      <c r="CW24" s="10">
        <v>0</v>
      </c>
      <c r="CX24" s="10">
        <v>0</v>
      </c>
      <c r="CY24" s="10">
        <v>3100</v>
      </c>
      <c r="CZ24" s="10">
        <v>110</v>
      </c>
      <c r="DA24" s="10">
        <v>130</v>
      </c>
      <c r="DB24" s="10">
        <v>30635</v>
      </c>
      <c r="DC24" s="36">
        <v>149</v>
      </c>
    </row>
    <row r="25" spans="1:107" ht="12.75">
      <c r="A25" s="9" t="s">
        <v>157</v>
      </c>
      <c r="B25" s="33">
        <v>0</v>
      </c>
      <c r="C25" s="17">
        <f>D25+E25</f>
        <v>12.58</v>
      </c>
      <c r="D25" s="11">
        <v>12.58</v>
      </c>
      <c r="E25" s="11">
        <v>0</v>
      </c>
      <c r="F25" s="11">
        <v>26.5</v>
      </c>
      <c r="G25" s="11">
        <v>20</v>
      </c>
      <c r="H25" s="11">
        <v>0</v>
      </c>
      <c r="I25" s="11">
        <v>12.89</v>
      </c>
      <c r="J25" s="17">
        <f>C25+F25+H25+I25</f>
        <v>51.97</v>
      </c>
      <c r="K25" s="12">
        <v>965489.72</v>
      </c>
      <c r="L25" s="12">
        <v>965489.72</v>
      </c>
      <c r="M25" s="18">
        <f>K25-L25</f>
        <v>0</v>
      </c>
      <c r="N25" s="32">
        <v>963768</v>
      </c>
      <c r="O25" s="18">
        <f>K25+N25</f>
        <v>1929257.72</v>
      </c>
      <c r="P25" s="12">
        <v>211294.45</v>
      </c>
      <c r="Q25" s="12">
        <v>246972</v>
      </c>
      <c r="R25" s="12">
        <v>246972</v>
      </c>
      <c r="S25" s="12">
        <v>0</v>
      </c>
      <c r="T25" s="18">
        <f>U25+V25</f>
        <v>203020</v>
      </c>
      <c r="U25" s="12">
        <v>167903</v>
      </c>
      <c r="V25" s="12">
        <v>35117</v>
      </c>
      <c r="W25" s="12">
        <v>22991</v>
      </c>
      <c r="X25" s="12">
        <v>19479</v>
      </c>
      <c r="Y25" s="12">
        <v>218477</v>
      </c>
      <c r="Z25" s="12">
        <v>0</v>
      </c>
      <c r="AA25" s="12">
        <v>39657.64</v>
      </c>
      <c r="AB25" s="12">
        <v>0</v>
      </c>
      <c r="AC25" s="18">
        <f t="shared" si="12"/>
        <v>750596.64</v>
      </c>
      <c r="AD25" s="12">
        <v>1980</v>
      </c>
      <c r="AE25" s="12">
        <v>4724.63</v>
      </c>
      <c r="AF25" s="12">
        <v>79148.21</v>
      </c>
      <c r="AG25" s="12">
        <v>78855</v>
      </c>
      <c r="AH25" s="12">
        <v>209197.3</v>
      </c>
      <c r="AI25" s="18">
        <f>SUM(O25,P25,Q25,T25,W25,X25,Y25,AA25,AB25,AD25,AE25,AF25,AG25,AH25)</f>
        <v>3265053.9499999997</v>
      </c>
      <c r="AJ25" s="12">
        <v>749060.86</v>
      </c>
      <c r="AK25" s="18">
        <f>AJ25+AI25</f>
        <v>4014114.8099999996</v>
      </c>
      <c r="AL25" s="19">
        <f>SUM(AN25,AR25,AS25,AT25)</f>
        <v>16156</v>
      </c>
      <c r="AM25" s="10">
        <v>0</v>
      </c>
      <c r="AN25" s="10">
        <v>9866</v>
      </c>
      <c r="AO25" s="10">
        <v>0</v>
      </c>
      <c r="AP25" s="10">
        <v>6159</v>
      </c>
      <c r="AQ25" s="10">
        <v>3707</v>
      </c>
      <c r="AR25" s="10">
        <v>1389</v>
      </c>
      <c r="AS25" s="10">
        <v>4901</v>
      </c>
      <c r="AT25" s="10">
        <v>0</v>
      </c>
      <c r="AU25" s="10">
        <v>542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1481</v>
      </c>
      <c r="BB25" s="10">
        <v>8401</v>
      </c>
      <c r="BC25" s="10">
        <v>14</v>
      </c>
      <c r="BD25" s="10">
        <v>13</v>
      </c>
      <c r="BE25" s="10">
        <v>0</v>
      </c>
      <c r="BF25" s="10">
        <v>161</v>
      </c>
      <c r="BG25" s="10">
        <v>559</v>
      </c>
      <c r="BH25" s="10">
        <v>7</v>
      </c>
      <c r="BI25" s="10">
        <v>0</v>
      </c>
      <c r="BJ25" s="19">
        <f>BL25+BN25+BO25+BP25</f>
        <v>257862</v>
      </c>
      <c r="BK25" s="10">
        <v>0</v>
      </c>
      <c r="BL25" s="10">
        <v>185484</v>
      </c>
      <c r="BM25" s="10">
        <v>17987</v>
      </c>
      <c r="BN25" s="10">
        <v>25256</v>
      </c>
      <c r="BO25" s="10">
        <v>47122</v>
      </c>
      <c r="BP25" s="10">
        <v>0</v>
      </c>
      <c r="BQ25" s="10">
        <v>0</v>
      </c>
      <c r="BR25" s="10">
        <v>2708</v>
      </c>
      <c r="BS25" s="10">
        <v>2708</v>
      </c>
      <c r="BT25" s="10">
        <v>691</v>
      </c>
      <c r="BU25" s="10">
        <v>263</v>
      </c>
      <c r="BV25" s="10">
        <v>16566</v>
      </c>
      <c r="BW25" s="10">
        <v>957916</v>
      </c>
      <c r="BX25" s="10">
        <v>522</v>
      </c>
      <c r="BY25" s="10">
        <v>1059</v>
      </c>
      <c r="BZ25" s="10">
        <v>19415</v>
      </c>
      <c r="CA25" s="10">
        <v>3094</v>
      </c>
      <c r="CB25" s="10">
        <v>6519</v>
      </c>
      <c r="CC25" s="10">
        <v>1424</v>
      </c>
      <c r="CD25" s="10">
        <v>0</v>
      </c>
      <c r="CE25" s="10">
        <v>58874</v>
      </c>
      <c r="CF25" s="10">
        <v>33441</v>
      </c>
      <c r="CG25" s="10">
        <v>678</v>
      </c>
      <c r="CH25" s="10">
        <v>84569</v>
      </c>
      <c r="CI25" s="10">
        <v>1729</v>
      </c>
      <c r="CJ25" s="10">
        <v>3599</v>
      </c>
      <c r="CK25" s="19">
        <f>CI25+CJ25</f>
        <v>5328</v>
      </c>
      <c r="CL25" s="10">
        <v>2363</v>
      </c>
      <c r="CM25" s="10">
        <v>194</v>
      </c>
      <c r="CN25" s="10">
        <v>6009</v>
      </c>
      <c r="CO25" s="10">
        <v>746</v>
      </c>
      <c r="CP25" s="10">
        <v>10324</v>
      </c>
      <c r="CQ25" s="19">
        <f>CP25+CO25</f>
        <v>11070</v>
      </c>
      <c r="CR25" s="10">
        <v>6514</v>
      </c>
      <c r="CS25" s="10">
        <v>212</v>
      </c>
      <c r="CT25" s="10">
        <v>5422</v>
      </c>
      <c r="CU25" s="10">
        <v>323</v>
      </c>
      <c r="CV25" s="10">
        <v>5616</v>
      </c>
      <c r="CW25" s="10">
        <v>126</v>
      </c>
      <c r="CX25" s="10">
        <v>515</v>
      </c>
      <c r="CY25" s="10">
        <v>950</v>
      </c>
      <c r="CZ25" s="10">
        <v>55</v>
      </c>
      <c r="DA25" s="10">
        <v>61</v>
      </c>
      <c r="DB25" s="10">
        <v>15918</v>
      </c>
      <c r="DC25" s="36">
        <v>203</v>
      </c>
    </row>
    <row r="26" spans="1:107" ht="12.75">
      <c r="A26" s="9" t="s">
        <v>158</v>
      </c>
      <c r="B26" s="10">
        <v>1</v>
      </c>
      <c r="C26" s="17">
        <f>D26+E26</f>
        <v>12.5</v>
      </c>
      <c r="D26" s="11">
        <v>8.5</v>
      </c>
      <c r="E26" s="11">
        <v>4</v>
      </c>
      <c r="F26" s="11">
        <v>23</v>
      </c>
      <c r="G26" s="11">
        <v>16</v>
      </c>
      <c r="H26" s="11">
        <v>1.5</v>
      </c>
      <c r="I26" s="11">
        <v>16.7</v>
      </c>
      <c r="J26" s="17">
        <f>C26+F26+H26+I26</f>
        <v>53.7</v>
      </c>
      <c r="K26" s="12">
        <v>940208</v>
      </c>
      <c r="L26" s="12">
        <v>524732</v>
      </c>
      <c r="M26" s="18">
        <f>K26-L26</f>
        <v>415476</v>
      </c>
      <c r="N26" s="32">
        <v>973819</v>
      </c>
      <c r="O26" s="18">
        <f>K26+N26</f>
        <v>1914027</v>
      </c>
      <c r="P26" s="12">
        <v>148263</v>
      </c>
      <c r="Q26" s="12">
        <v>192793</v>
      </c>
      <c r="R26" s="12">
        <v>191631</v>
      </c>
      <c r="S26" s="12">
        <v>1162</v>
      </c>
      <c r="T26" s="18">
        <f>U26+V26</f>
        <v>168961</v>
      </c>
      <c r="U26" s="12">
        <v>133001</v>
      </c>
      <c r="V26" s="12">
        <v>35960</v>
      </c>
      <c r="W26" s="12">
        <v>4666</v>
      </c>
      <c r="X26" s="12">
        <v>40263</v>
      </c>
      <c r="Y26" s="12">
        <v>366436</v>
      </c>
      <c r="Z26" s="12">
        <v>55267</v>
      </c>
      <c r="AA26" s="12">
        <v>4940</v>
      </c>
      <c r="AB26" s="12">
        <v>8024</v>
      </c>
      <c r="AC26" s="18">
        <f t="shared" si="12"/>
        <v>786083</v>
      </c>
      <c r="AD26" s="12">
        <v>5500</v>
      </c>
      <c r="AE26" s="12">
        <v>31103</v>
      </c>
      <c r="AF26" s="12">
        <v>60741</v>
      </c>
      <c r="AG26" s="12">
        <v>12217</v>
      </c>
      <c r="AH26" s="12">
        <v>255399</v>
      </c>
      <c r="AI26" s="18">
        <f>SUM(O26,P26,Q26,T26,W26,X26,Y26,AA26,AB26,AD26,AE26,AF26,AG26,AH26)</f>
        <v>3213333</v>
      </c>
      <c r="AJ26" s="12">
        <v>0</v>
      </c>
      <c r="AK26" s="18">
        <f>AJ26+AI26</f>
        <v>3213333</v>
      </c>
      <c r="AL26" s="19">
        <f>SUM(AN26,AR26,AS26,AT26)</f>
        <v>12700</v>
      </c>
      <c r="AM26" s="10">
        <v>12726</v>
      </c>
      <c r="AN26" s="10">
        <v>6768</v>
      </c>
      <c r="AO26" s="10">
        <v>6116</v>
      </c>
      <c r="AP26" s="10">
        <v>4771</v>
      </c>
      <c r="AQ26" s="10">
        <v>1511</v>
      </c>
      <c r="AR26" s="10">
        <v>5204</v>
      </c>
      <c r="AS26" s="10">
        <v>728</v>
      </c>
      <c r="AT26" s="10">
        <v>0</v>
      </c>
      <c r="AU26" s="10">
        <v>4391</v>
      </c>
      <c r="AV26" s="10">
        <v>1087</v>
      </c>
      <c r="AW26" s="10">
        <v>13</v>
      </c>
      <c r="AX26" s="10">
        <v>13</v>
      </c>
      <c r="AY26" s="10">
        <v>7</v>
      </c>
      <c r="AZ26" s="10">
        <v>1</v>
      </c>
      <c r="BA26" s="10">
        <v>0</v>
      </c>
      <c r="BB26" s="10">
        <v>29</v>
      </c>
      <c r="BC26" s="10">
        <v>3</v>
      </c>
      <c r="BD26" s="10">
        <v>24</v>
      </c>
      <c r="BE26" s="10" t="s">
        <v>187</v>
      </c>
      <c r="BF26" s="10">
        <v>1655</v>
      </c>
      <c r="BG26" s="10">
        <v>770</v>
      </c>
      <c r="BH26" s="10">
        <v>72</v>
      </c>
      <c r="BI26" s="10" t="s">
        <v>187</v>
      </c>
      <c r="BJ26" s="19">
        <f>BL26+BN26+BO26+BP26</f>
        <v>567666</v>
      </c>
      <c r="BK26" s="10">
        <v>428016</v>
      </c>
      <c r="BL26" s="10">
        <v>464169</v>
      </c>
      <c r="BM26" s="10">
        <v>20223</v>
      </c>
      <c r="BN26" s="10">
        <v>91386</v>
      </c>
      <c r="BO26" s="10">
        <v>12111</v>
      </c>
      <c r="BP26" s="10">
        <v>0</v>
      </c>
      <c r="BQ26" s="10">
        <v>0</v>
      </c>
      <c r="BR26" s="10">
        <v>875</v>
      </c>
      <c r="BS26" s="10">
        <v>875</v>
      </c>
      <c r="BT26" s="10">
        <v>634</v>
      </c>
      <c r="BU26" s="10">
        <v>120</v>
      </c>
      <c r="BV26" s="10">
        <v>34041</v>
      </c>
      <c r="BW26" s="10">
        <v>1708413</v>
      </c>
      <c r="BX26" s="10">
        <v>207</v>
      </c>
      <c r="BY26" s="10">
        <v>1338</v>
      </c>
      <c r="BZ26" s="10" t="s">
        <v>187</v>
      </c>
      <c r="CA26" s="10">
        <v>25059</v>
      </c>
      <c r="CB26" s="10">
        <v>11495</v>
      </c>
      <c r="CC26" s="10">
        <v>1950</v>
      </c>
      <c r="CD26" s="10" t="s">
        <v>187</v>
      </c>
      <c r="CE26" s="10">
        <v>249154</v>
      </c>
      <c r="CF26" s="10">
        <v>10629</v>
      </c>
      <c r="CG26" s="10">
        <v>8252</v>
      </c>
      <c r="CH26" s="10">
        <v>31447</v>
      </c>
      <c r="CI26" s="10">
        <v>1664</v>
      </c>
      <c r="CJ26" s="10">
        <v>973</v>
      </c>
      <c r="CK26" s="19">
        <f>CI26+CJ26</f>
        <v>2637</v>
      </c>
      <c r="CL26" s="10">
        <v>673</v>
      </c>
      <c r="CM26" s="10">
        <v>10</v>
      </c>
      <c r="CN26" s="10">
        <v>0</v>
      </c>
      <c r="CO26" s="10">
        <v>487</v>
      </c>
      <c r="CP26" s="10">
        <v>1783</v>
      </c>
      <c r="CQ26" s="19">
        <f>CP26+CO26</f>
        <v>2270</v>
      </c>
      <c r="CR26" s="10">
        <v>1221</v>
      </c>
      <c r="CS26" s="10">
        <v>89</v>
      </c>
      <c r="CT26" s="10">
        <v>8458</v>
      </c>
      <c r="CU26" s="10">
        <v>1078</v>
      </c>
      <c r="CV26" s="10">
        <v>6899</v>
      </c>
      <c r="CW26" s="10">
        <v>0</v>
      </c>
      <c r="CX26" s="10">
        <v>0</v>
      </c>
      <c r="CY26" s="10">
        <v>6469</v>
      </c>
      <c r="CZ26" s="10">
        <v>91.5</v>
      </c>
      <c r="DA26" s="10">
        <v>61</v>
      </c>
      <c r="DB26" s="10">
        <v>13620</v>
      </c>
      <c r="DC26" s="36">
        <v>1965</v>
      </c>
    </row>
    <row r="27" spans="1:107" ht="12.75">
      <c r="A27" s="9" t="s">
        <v>159</v>
      </c>
      <c r="B27" s="10">
        <v>1</v>
      </c>
      <c r="C27" s="17">
        <f>D27+E27</f>
        <v>10.5</v>
      </c>
      <c r="D27" s="11">
        <v>9.5</v>
      </c>
      <c r="E27" s="11">
        <v>1</v>
      </c>
      <c r="F27" s="11">
        <v>18</v>
      </c>
      <c r="G27" s="11">
        <v>15</v>
      </c>
      <c r="H27" s="11">
        <v>0</v>
      </c>
      <c r="I27" s="11">
        <v>8.3</v>
      </c>
      <c r="J27" s="17">
        <f>C27+F27+H27+I27</f>
        <v>36.8</v>
      </c>
      <c r="K27" s="12">
        <v>685278.54</v>
      </c>
      <c r="L27" s="12">
        <v>577728.54</v>
      </c>
      <c r="M27" s="18">
        <f>K27-L27</f>
        <v>107550</v>
      </c>
      <c r="N27" s="32">
        <v>670942.38</v>
      </c>
      <c r="O27" s="18">
        <f>K27+N27</f>
        <v>1356220.92</v>
      </c>
      <c r="P27" s="12">
        <v>114576.39</v>
      </c>
      <c r="Q27" s="12">
        <v>105294</v>
      </c>
      <c r="R27" s="12">
        <v>105294</v>
      </c>
      <c r="S27" s="12" t="s">
        <v>187</v>
      </c>
      <c r="T27" s="18">
        <f>U27+V27</f>
        <v>445029</v>
      </c>
      <c r="U27" s="12">
        <v>337794</v>
      </c>
      <c r="V27" s="12">
        <v>107235</v>
      </c>
      <c r="W27" s="12" t="s">
        <v>187</v>
      </c>
      <c r="X27" s="12" t="s">
        <v>187</v>
      </c>
      <c r="Y27" s="12">
        <v>209200</v>
      </c>
      <c r="Z27" s="12">
        <v>209200</v>
      </c>
      <c r="AA27" s="12">
        <v>6190.94</v>
      </c>
      <c r="AB27" s="12">
        <v>0</v>
      </c>
      <c r="AC27" s="18">
        <f t="shared" si="12"/>
        <v>765713.94</v>
      </c>
      <c r="AD27" s="12">
        <v>3024.85</v>
      </c>
      <c r="AE27" s="12">
        <v>13766.96</v>
      </c>
      <c r="AF27" s="12">
        <v>69728.69</v>
      </c>
      <c r="AG27" s="12">
        <v>63167.23</v>
      </c>
      <c r="AH27" s="12">
        <v>138797.65</v>
      </c>
      <c r="AI27" s="18">
        <f>SUM(O27,P27,Q27,T27,W27,X27,Y27,AA27,AB27,AD27,AE27,AF27,AG27,AH27)</f>
        <v>2524996.6299999994</v>
      </c>
      <c r="AJ27" s="12">
        <v>545529.65</v>
      </c>
      <c r="AK27" s="18">
        <f>AJ27+AI27</f>
        <v>3070526.2799999993</v>
      </c>
      <c r="AL27" s="19">
        <f>SUM(AN27,AR27,AS27,AT27)</f>
        <v>6908</v>
      </c>
      <c r="AM27" s="10">
        <v>5339</v>
      </c>
      <c r="AN27" s="10">
        <v>6763</v>
      </c>
      <c r="AO27" s="10">
        <v>0</v>
      </c>
      <c r="AP27" s="10">
        <v>5499</v>
      </c>
      <c r="AQ27" s="10">
        <v>1264</v>
      </c>
      <c r="AR27" s="10">
        <v>22</v>
      </c>
      <c r="AS27" s="10">
        <v>123</v>
      </c>
      <c r="AT27" s="10" t="s">
        <v>187</v>
      </c>
      <c r="AU27" s="10">
        <v>2338</v>
      </c>
      <c r="AV27" s="10">
        <v>1383</v>
      </c>
      <c r="AW27" s="10">
        <v>22</v>
      </c>
      <c r="AX27" s="10">
        <v>22</v>
      </c>
      <c r="AY27" s="10">
        <v>21</v>
      </c>
      <c r="AZ27" s="10" t="s">
        <v>187</v>
      </c>
      <c r="BA27" s="10">
        <v>0</v>
      </c>
      <c r="BB27" s="10">
        <v>4356</v>
      </c>
      <c r="BC27" s="10">
        <v>1</v>
      </c>
      <c r="BD27" s="10">
        <v>105</v>
      </c>
      <c r="BE27" s="10">
        <v>0</v>
      </c>
      <c r="BF27" s="10">
        <v>117</v>
      </c>
      <c r="BG27" s="10">
        <v>188</v>
      </c>
      <c r="BH27" s="10">
        <v>0</v>
      </c>
      <c r="BI27" s="10" t="s">
        <v>187</v>
      </c>
      <c r="BJ27" s="19">
        <f>BL27+BN27+BO27</f>
        <v>368049</v>
      </c>
      <c r="BK27" s="10">
        <v>316119</v>
      </c>
      <c r="BL27" s="10">
        <v>351645</v>
      </c>
      <c r="BM27" s="10">
        <v>4244</v>
      </c>
      <c r="BN27" s="10">
        <v>10277</v>
      </c>
      <c r="BO27" s="10">
        <v>6127</v>
      </c>
      <c r="BP27" s="10" t="s">
        <v>187</v>
      </c>
      <c r="BQ27" s="10">
        <v>116283</v>
      </c>
      <c r="BR27" s="10">
        <v>1383</v>
      </c>
      <c r="BS27" s="10">
        <v>1383</v>
      </c>
      <c r="BT27" s="10">
        <v>1217</v>
      </c>
      <c r="BU27" s="10" t="s">
        <v>187</v>
      </c>
      <c r="BV27" s="10">
        <v>4891</v>
      </c>
      <c r="BW27" s="10">
        <v>1134215</v>
      </c>
      <c r="BX27" s="10">
        <v>2570</v>
      </c>
      <c r="BY27" s="10">
        <v>10115</v>
      </c>
      <c r="BZ27" s="10">
        <v>1268</v>
      </c>
      <c r="CA27" s="10">
        <v>1974</v>
      </c>
      <c r="CB27" s="10">
        <v>2619</v>
      </c>
      <c r="CC27" s="10">
        <v>182</v>
      </c>
      <c r="CD27" s="10" t="s">
        <v>187</v>
      </c>
      <c r="CE27" s="10">
        <v>56299</v>
      </c>
      <c r="CF27" s="10">
        <v>16762</v>
      </c>
      <c r="CG27" s="10">
        <v>0</v>
      </c>
      <c r="CH27" s="10">
        <v>8452</v>
      </c>
      <c r="CI27" s="10">
        <v>1920</v>
      </c>
      <c r="CJ27" s="10">
        <v>4314</v>
      </c>
      <c r="CK27" s="19">
        <f>CI27+CJ27</f>
        <v>6234</v>
      </c>
      <c r="CL27" s="10">
        <v>3586</v>
      </c>
      <c r="CM27" s="10">
        <v>150</v>
      </c>
      <c r="CN27" s="10">
        <v>295</v>
      </c>
      <c r="CO27" s="10">
        <v>2550</v>
      </c>
      <c r="CP27" s="10">
        <v>2176</v>
      </c>
      <c r="CQ27" s="19">
        <f>CP27+CO27</f>
        <v>4726</v>
      </c>
      <c r="CR27" s="10">
        <v>2728</v>
      </c>
      <c r="CS27" s="10">
        <v>213</v>
      </c>
      <c r="CT27" s="10">
        <v>0</v>
      </c>
      <c r="CU27" s="10">
        <v>251</v>
      </c>
      <c r="CV27" s="10">
        <v>4405</v>
      </c>
      <c r="CW27" s="10">
        <v>165</v>
      </c>
      <c r="CX27" s="10">
        <v>112</v>
      </c>
      <c r="CY27" s="10">
        <v>0</v>
      </c>
      <c r="CZ27" s="10">
        <v>81</v>
      </c>
      <c r="DA27" s="10">
        <v>69</v>
      </c>
      <c r="DB27" s="10">
        <v>7052</v>
      </c>
      <c r="DC27" s="36">
        <v>419</v>
      </c>
    </row>
    <row r="28" spans="1:107" ht="15.75" thickBot="1">
      <c r="A28" s="13" t="s">
        <v>160</v>
      </c>
      <c r="B28" s="27">
        <f>SUM(B5:B27)</f>
        <v>10</v>
      </c>
      <c r="C28" s="14">
        <f>SUM(C5:C27)</f>
        <v>442.97999999999996</v>
      </c>
      <c r="D28" s="28">
        <f aca="true" t="shared" si="13" ref="D28:I28">SUM(D5:D27)</f>
        <v>376.5799999999999</v>
      </c>
      <c r="E28" s="28">
        <f t="shared" si="13"/>
        <v>66.4</v>
      </c>
      <c r="F28" s="28">
        <f t="shared" si="13"/>
        <v>681.96</v>
      </c>
      <c r="G28" s="28">
        <f t="shared" si="13"/>
        <v>482.35</v>
      </c>
      <c r="H28" s="28">
        <f t="shared" si="13"/>
        <v>10.25</v>
      </c>
      <c r="I28" s="28">
        <f t="shared" si="13"/>
        <v>449.66480769230765</v>
      </c>
      <c r="J28" s="14">
        <f>SUM(J5:J27)</f>
        <v>1584.8548076923078</v>
      </c>
      <c r="K28" s="29">
        <f>SUM(K5:K27)</f>
        <v>31300584.449999996</v>
      </c>
      <c r="L28" s="29">
        <f aca="true" t="shared" si="14" ref="L28:AK28">SUM(L5:L27)</f>
        <v>26012846.589999996</v>
      </c>
      <c r="M28" s="15">
        <f t="shared" si="14"/>
        <v>5287737.86</v>
      </c>
      <c r="N28" s="29">
        <f t="shared" si="14"/>
        <v>28380871.13</v>
      </c>
      <c r="O28" s="15">
        <f t="shared" si="14"/>
        <v>59681455.580000006</v>
      </c>
      <c r="P28" s="29">
        <f t="shared" si="14"/>
        <v>7286552.859999999</v>
      </c>
      <c r="Q28" s="29">
        <f t="shared" si="14"/>
        <v>7897069.12</v>
      </c>
      <c r="R28" s="29">
        <f t="shared" si="14"/>
        <v>7459973.12</v>
      </c>
      <c r="S28" s="29">
        <f>SUM(S5:S27)</f>
        <v>99012</v>
      </c>
      <c r="T28" s="15">
        <f t="shared" si="14"/>
        <v>9993783.84</v>
      </c>
      <c r="U28" s="29">
        <f t="shared" si="14"/>
        <v>7287070.84</v>
      </c>
      <c r="V28" s="29">
        <f t="shared" si="14"/>
        <v>2706713</v>
      </c>
      <c r="W28" s="29">
        <f t="shared" si="14"/>
        <v>995067</v>
      </c>
      <c r="X28" s="29">
        <f t="shared" si="14"/>
        <v>455790</v>
      </c>
      <c r="Y28" s="29">
        <f t="shared" si="14"/>
        <v>13656328</v>
      </c>
      <c r="Z28" s="29">
        <f t="shared" si="14"/>
        <v>8967359</v>
      </c>
      <c r="AA28" s="29">
        <f t="shared" si="14"/>
        <v>646461.8099999999</v>
      </c>
      <c r="AB28" s="29">
        <f t="shared" si="14"/>
        <v>78861</v>
      </c>
      <c r="AC28" s="15">
        <f t="shared" si="14"/>
        <v>33723360.769999996</v>
      </c>
      <c r="AD28" s="29">
        <f t="shared" si="14"/>
        <v>442683.52999999997</v>
      </c>
      <c r="AE28" s="29">
        <f t="shared" si="14"/>
        <v>1977339.3199999998</v>
      </c>
      <c r="AF28" s="29">
        <f t="shared" si="14"/>
        <v>4008716.68</v>
      </c>
      <c r="AG28" s="29">
        <f t="shared" si="14"/>
        <v>1359272.44</v>
      </c>
      <c r="AH28" s="29">
        <f t="shared" si="14"/>
        <v>4495690.850000001</v>
      </c>
      <c r="AI28" s="15">
        <f t="shared" si="14"/>
        <v>113461280.16</v>
      </c>
      <c r="AJ28" s="29">
        <f t="shared" si="14"/>
        <v>9207528.02</v>
      </c>
      <c r="AK28" s="15">
        <f t="shared" si="14"/>
        <v>122668808.18</v>
      </c>
      <c r="AL28" s="16">
        <f>SUM(AL5:AL27)</f>
        <v>321379</v>
      </c>
      <c r="AM28" s="30">
        <f aca="true" t="shared" si="15" ref="AM28:BL28">SUM(AM5:AM27)</f>
        <v>290970</v>
      </c>
      <c r="AN28" s="30">
        <f t="shared" si="15"/>
        <v>255225</v>
      </c>
      <c r="AO28" s="30">
        <f t="shared" si="15"/>
        <v>98664</v>
      </c>
      <c r="AP28" s="30">
        <f t="shared" si="15"/>
        <v>193757</v>
      </c>
      <c r="AQ28" s="30">
        <f t="shared" si="15"/>
        <v>52929</v>
      </c>
      <c r="AR28" s="30">
        <f t="shared" si="15"/>
        <v>42880</v>
      </c>
      <c r="AS28" s="30">
        <f t="shared" si="15"/>
        <v>12050</v>
      </c>
      <c r="AT28" s="30">
        <f t="shared" si="15"/>
        <v>11224</v>
      </c>
      <c r="AU28" s="30">
        <f t="shared" si="15"/>
        <v>215541</v>
      </c>
      <c r="AV28" s="30">
        <f t="shared" si="15"/>
        <v>23161</v>
      </c>
      <c r="AW28" s="30">
        <f t="shared" si="15"/>
        <v>530</v>
      </c>
      <c r="AX28" s="30">
        <f t="shared" si="15"/>
        <v>1992</v>
      </c>
      <c r="AY28" s="30">
        <f t="shared" si="15"/>
        <v>118</v>
      </c>
      <c r="AZ28" s="30">
        <f t="shared" si="15"/>
        <v>46</v>
      </c>
      <c r="BA28" s="30">
        <f>SUM(BA5:BA27)</f>
        <v>35435</v>
      </c>
      <c r="BB28" s="30">
        <f t="shared" si="15"/>
        <v>144952</v>
      </c>
      <c r="BC28" s="30">
        <f t="shared" si="15"/>
        <v>1711.8</v>
      </c>
      <c r="BD28" s="30">
        <f t="shared" si="15"/>
        <v>9198</v>
      </c>
      <c r="BE28" s="30">
        <f t="shared" si="15"/>
        <v>15011</v>
      </c>
      <c r="BF28" s="30">
        <f t="shared" si="15"/>
        <v>11483</v>
      </c>
      <c r="BG28" s="30">
        <f t="shared" si="15"/>
        <v>8591</v>
      </c>
      <c r="BH28" s="30">
        <f t="shared" si="15"/>
        <v>4385</v>
      </c>
      <c r="BI28" s="30">
        <f t="shared" si="15"/>
        <v>704</v>
      </c>
      <c r="BJ28" s="16">
        <f>SUM(BJ5:BJ27)</f>
        <v>18507100</v>
      </c>
      <c r="BK28" s="30">
        <f t="shared" si="15"/>
        <v>10962525</v>
      </c>
      <c r="BL28" s="30">
        <f t="shared" si="15"/>
        <v>14794248</v>
      </c>
      <c r="BM28" s="30">
        <f>SUM(BM5:BM27)</f>
        <v>512751</v>
      </c>
      <c r="BN28" s="30">
        <f>SUM(BN5:BN27)</f>
        <v>2668180</v>
      </c>
      <c r="BO28" s="30">
        <f>SUM(BO5:BO27)</f>
        <v>444387</v>
      </c>
      <c r="BP28" s="30">
        <f>SUM(BP5:BP27)</f>
        <v>132959</v>
      </c>
      <c r="BQ28" s="30">
        <f aca="true" t="shared" si="16" ref="BQ28:DC28">SUM(BQ5:BQ27)</f>
        <v>4710969</v>
      </c>
      <c r="BR28" s="30">
        <f t="shared" si="16"/>
        <v>47160</v>
      </c>
      <c r="BS28" s="30">
        <f t="shared" si="16"/>
        <v>69279</v>
      </c>
      <c r="BT28" s="30">
        <f t="shared" si="16"/>
        <v>27912</v>
      </c>
      <c r="BU28" s="30">
        <f t="shared" si="16"/>
        <v>12957</v>
      </c>
      <c r="BV28" s="30">
        <f t="shared" si="16"/>
        <v>288156</v>
      </c>
      <c r="BW28" s="30">
        <f t="shared" si="16"/>
        <v>29016426</v>
      </c>
      <c r="BX28" s="30">
        <f t="shared" si="16"/>
        <v>67014.4</v>
      </c>
      <c r="BY28" s="30">
        <f t="shared" si="16"/>
        <v>673234</v>
      </c>
      <c r="BZ28" s="30">
        <f t="shared" si="16"/>
        <v>512774</v>
      </c>
      <c r="CA28" s="30">
        <f t="shared" si="16"/>
        <v>347724</v>
      </c>
      <c r="CB28" s="30">
        <f t="shared" si="16"/>
        <v>288107</v>
      </c>
      <c r="CC28" s="30">
        <f t="shared" si="16"/>
        <v>42758</v>
      </c>
      <c r="CD28" s="30">
        <f t="shared" si="16"/>
        <v>458966</v>
      </c>
      <c r="CE28" s="30">
        <f t="shared" si="16"/>
        <v>3481850</v>
      </c>
      <c r="CF28" s="30">
        <f t="shared" si="16"/>
        <v>2846012</v>
      </c>
      <c r="CG28" s="30">
        <f t="shared" si="16"/>
        <v>256594</v>
      </c>
      <c r="CH28" s="30">
        <f t="shared" si="16"/>
        <v>1331429</v>
      </c>
      <c r="CI28" s="30">
        <f t="shared" si="16"/>
        <v>60503</v>
      </c>
      <c r="CJ28" s="30">
        <f t="shared" si="16"/>
        <v>111331</v>
      </c>
      <c r="CK28" s="16">
        <f t="shared" si="16"/>
        <v>176651</v>
      </c>
      <c r="CL28" s="30">
        <f t="shared" si="16"/>
        <v>100435</v>
      </c>
      <c r="CM28" s="30">
        <f t="shared" si="16"/>
        <v>7557</v>
      </c>
      <c r="CN28" s="30">
        <f>SUM(CN5:CN27)</f>
        <v>104060</v>
      </c>
      <c r="CO28" s="30">
        <f t="shared" si="16"/>
        <v>56237</v>
      </c>
      <c r="CP28" s="30">
        <f t="shared" si="16"/>
        <v>142749</v>
      </c>
      <c r="CQ28" s="16">
        <f t="shared" si="16"/>
        <v>201150</v>
      </c>
      <c r="CR28" s="30">
        <f t="shared" si="16"/>
        <v>92413</v>
      </c>
      <c r="CS28" s="30">
        <f t="shared" si="16"/>
        <v>13626</v>
      </c>
      <c r="CT28" s="30">
        <f>SUM(CT5:CT27)</f>
        <v>102809</v>
      </c>
      <c r="CU28" s="30">
        <f t="shared" si="16"/>
        <v>9313</v>
      </c>
      <c r="CV28" s="30">
        <f>SUM(CV5:CV27)</f>
        <v>201680</v>
      </c>
      <c r="CW28" s="30">
        <f t="shared" si="16"/>
        <v>4519.58</v>
      </c>
      <c r="CX28" s="30">
        <f t="shared" si="16"/>
        <v>39276</v>
      </c>
      <c r="CY28" s="30">
        <f t="shared" si="16"/>
        <v>29008</v>
      </c>
      <c r="CZ28" s="30">
        <f t="shared" si="16"/>
        <v>2029.75</v>
      </c>
      <c r="DA28" s="30">
        <f t="shared" si="16"/>
        <v>2713.5</v>
      </c>
      <c r="DB28" s="30">
        <f t="shared" si="16"/>
        <v>579883</v>
      </c>
      <c r="DC28" s="37">
        <f t="shared" si="16"/>
        <v>29900</v>
      </c>
    </row>
  </sheetData>
  <mergeCells count="26">
    <mergeCell ref="AD2:AK2"/>
    <mergeCell ref="BE2:BI2"/>
    <mergeCell ref="AL1:AV1"/>
    <mergeCell ref="AL2:AV2"/>
    <mergeCell ref="AW1:BD1"/>
    <mergeCell ref="AW2:BD2"/>
    <mergeCell ref="CW1:DC1"/>
    <mergeCell ref="CW2:DC2"/>
    <mergeCell ref="C2:J2"/>
    <mergeCell ref="Q2:T2"/>
    <mergeCell ref="A1:J1"/>
    <mergeCell ref="K1:T1"/>
    <mergeCell ref="K2:P2"/>
    <mergeCell ref="U2:AC2"/>
    <mergeCell ref="U1:AC1"/>
    <mergeCell ref="AD1:AK1"/>
    <mergeCell ref="CE2:CM2"/>
    <mergeCell ref="CE1:CM1"/>
    <mergeCell ref="CN2:CV2"/>
    <mergeCell ref="CN1:CV1"/>
    <mergeCell ref="BJ2:BM2"/>
    <mergeCell ref="BE1:BM1"/>
    <mergeCell ref="BN1:BV1"/>
    <mergeCell ref="BW1:CD1"/>
    <mergeCell ref="BN2:BV2"/>
    <mergeCell ref="BW2:CD2"/>
  </mergeCells>
  <printOptions horizontalCentered="1"/>
  <pageMargins left="0.5" right="0.5" top="1.02" bottom="0.82" header="0.5" footer="0.5"/>
  <pageSetup fitToWidth="0" horizontalDpi="600" verticalDpi="600" orientation="landscape" scale="89" r:id="rId2"/>
  <headerFooter alignWithMargins="0">
    <oddHeader>&amp;C&amp;"Helvetica,Bold"&amp;14CSU Annual Library Statistics 2005-2006</oddHeader>
    <oddFooter>&amp;C&amp;"Helvetica,Regular"Page &amp;P of &amp;N</oddFooter>
  </headerFooter>
  <colBreaks count="11" manualBreakCount="11">
    <brk id="10" max="65535" man="1"/>
    <brk id="20" max="27" man="1"/>
    <brk id="29" max="65535" man="1"/>
    <brk id="37" max="27" man="1"/>
    <brk id="48" max="27" man="1"/>
    <brk id="56" max="27" man="1"/>
    <brk id="65" max="65535" man="1"/>
    <brk id="74" max="65535" man="1"/>
    <brk id="82" max="65535" man="1"/>
    <brk id="91" max="27" man="1"/>
    <brk id="10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Creech</dc:creator>
  <cp:keywords/>
  <dc:description/>
  <cp:lastModifiedBy>Office of the Chancellor</cp:lastModifiedBy>
  <cp:lastPrinted>2007-01-10T23:33:13Z</cp:lastPrinted>
  <dcterms:created xsi:type="dcterms:W3CDTF">2000-04-04T21:35:13Z</dcterms:created>
  <dcterms:modified xsi:type="dcterms:W3CDTF">2007-03-16T17:44:09Z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72WVDYXX2UNK-1135803193-72</vt:lpwstr>
  </property>
  <property fmtid="{D5CDD505-2E9C-101B-9397-08002B2CF9AE}" pid="4" name="_dlc_DocIdItemGu">
    <vt:lpwstr>4a2a72a8-e301-4245-af6a-cb59bfb6dbe3</vt:lpwstr>
  </property>
  <property fmtid="{D5CDD505-2E9C-101B-9397-08002B2CF9AE}" pid="5" name="_dlc_DocIdU">
    <vt:lpwstr>https://update.calstate.edu/csu-system/administration/sdlc/_layouts/15/DocIdRedir.aspx?ID=72WVDYXX2UNK-1135803193-72, 72WVDYXX2UNK-1135803193-72</vt:lpwstr>
  </property>
</Properties>
</file>